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H:\PPRT\DCVA\Mixed Sex Accommodation\MSA Extracts and Web Files\2019-20\11 Feb '20\Web Files\"/>
    </mc:Choice>
  </mc:AlternateContent>
  <xr:revisionPtr revIDLastSave="0" documentId="13_ncr:1_{11978A54-7F61-45A6-88ED-EF9E4B7910AB}" xr6:coauthVersionLast="41" xr6:coauthVersionMax="41" xr10:uidLastSave="{00000000-0000-0000-0000-000000000000}"/>
  <bookViews>
    <workbookView xWindow="-108" yWindow="-108" windowWidth="23256" windowHeight="12576" tabRatio="934" firstSheet="1" activeTab="1" xr2:uid="{00000000-000D-0000-FFFF-FFFF00000000}"/>
  </bookViews>
  <sheets>
    <sheet name="Timeseries" sheetId="48" state="hidden" r:id="rId1"/>
    <sheet name="National &amp; Regional Team" sheetId="10" r:id="rId2"/>
    <sheet name="Provider - All" sheetId="12" r:id="rId3"/>
    <sheet name="Provider - Site" sheetId="16" r:id="rId4"/>
    <sheet name="Provider - By Type" sheetId="17" r:id="rId5"/>
    <sheet name="Commissioner" sheetId="14" r:id="rId6"/>
    <sheet name="Notes" sheetId="15" r:id="rId7"/>
  </sheets>
  <definedNames>
    <definedName name="_xlnm._FilterDatabase" localSheetId="5" hidden="1">Commissioner!$P$15:$P$15</definedName>
    <definedName name="_xlnm._FilterDatabase" localSheetId="2" hidden="1">'Provider - All'!$B$19:$H$245</definedName>
    <definedName name="_xlnm._FilterDatabase" localSheetId="4" hidden="1">'Provider - By Type'!#REF!</definedName>
    <definedName name="Absbreach">OFFSET(#REF!,0,0,#REF!,1)</definedName>
    <definedName name="Breach2">OFFSET(#REF!,0,0,#REF!)</definedName>
    <definedName name="Breaches">OFFSET(#REF!,0,0,#REF!,1)</definedName>
    <definedName name="Breachrate">OFFSET(#REF!,0,0,#REF!,1)</definedName>
    <definedName name="Breachrate2">OFFSET(#REF!,0,0,#REF!)</definedName>
    <definedName name="_xlnm.Extract" localSheetId="4">'Provider - By Type'!#REF!</definedName>
    <definedName name="Lastmonth">#REF!</definedName>
    <definedName name="Maxdate">#REF!</definedName>
    <definedName name="Months">OFFSET(#REF!,0,0,#REF!,1)</definedName>
    <definedName name="Newmonth">#REF!</definedName>
    <definedName name="Note2">'National &amp; Regional Team'!$B$37</definedName>
    <definedName name="Note2Comm">Commissioner!$B$220</definedName>
    <definedName name="Note2ProviderAll">'Provider - All'!$B$252</definedName>
    <definedName name="Note2ProviderByType">'Provider - By Type'!#REF!</definedName>
    <definedName name="_xlnm.Print_Area" localSheetId="5">Commissioner!$A$1:$I$221</definedName>
    <definedName name="_xlnm.Print_Area" localSheetId="2">'Provider - All'!$A$1:$I$260</definedName>
    <definedName name="_xlnm.Print_Area" localSheetId="4">'Provider - By Type'!$A$1:$I$264</definedName>
    <definedName name="_xlnm.Print_Area" localSheetId="3">'Provider - Site'!$A$1:$I$33</definedName>
    <definedName name="_xlnm.Print_Titles" localSheetId="5">Commissioner!$1:$17</definedName>
    <definedName name="_xlnm.Print_Titles" localSheetId="2">'Provider - All'!$1:$17</definedName>
    <definedName name="_xlnm.Print_Titles" localSheetId="4">'Provider - By Type'!$1:$13</definedName>
    <definedName name="_xlnm.Print_Titles" localSheetId="3">'Provider - Site'!$1:$17</definedName>
    <definedName name="Publicationdate">'National &amp; Regional Team'!$C$9</definedName>
    <definedName name="Publicationmonth">'National &amp; Regional Team'!$C$5</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14" l="1"/>
  <c r="C6" i="14"/>
  <c r="C7" i="17"/>
  <c r="C6" i="17"/>
  <c r="C7" i="12"/>
  <c r="C6" i="12"/>
  <c r="C7" i="16"/>
  <c r="C6" i="16"/>
  <c r="H19" i="14" l="1"/>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95"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6" i="14"/>
  <c r="H197" i="14"/>
  <c r="H198" i="14"/>
  <c r="H199" i="14"/>
  <c r="H200" i="14"/>
  <c r="H201" i="14"/>
  <c r="H202" i="14"/>
  <c r="H203" i="14"/>
  <c r="H204" i="14"/>
  <c r="H205" i="14"/>
  <c r="H206" i="14"/>
  <c r="H207" i="14"/>
  <c r="H208" i="14"/>
  <c r="H209" i="14"/>
  <c r="H96" i="14" l="1"/>
  <c r="H53" i="14"/>
  <c r="C5" i="16"/>
  <c r="E98" i="16" l="1"/>
  <c r="E97" i="16"/>
  <c r="C5" i="14" l="1"/>
  <c r="C5" i="17"/>
  <c r="C9" i="14"/>
  <c r="C9" i="17"/>
  <c r="C9" i="16"/>
  <c r="C9" i="12"/>
  <c r="C5" i="12"/>
  <c r="C98" i="16" l="1"/>
  <c r="C97" i="16"/>
  <c r="H18" i="14" l="1"/>
  <c r="H16" i="14" l="1"/>
  <c r="F16" i="10" l="1"/>
  <c r="F22" i="10" l="1"/>
  <c r="F20" i="10"/>
  <c r="F23" i="10"/>
  <c r="F24" i="10"/>
  <c r="F18" i="10"/>
  <c r="F21" i="10"/>
  <c r="F19" i="10"/>
  <c r="H235" i="17" l="1"/>
  <c r="H28" i="12" l="1"/>
  <c r="H24" i="17"/>
  <c r="H180" i="17"/>
  <c r="H68" i="12"/>
  <c r="H150" i="17"/>
  <c r="H18" i="17"/>
  <c r="H18" i="12"/>
  <c r="H230" i="12"/>
  <c r="H84" i="17"/>
  <c r="H76" i="12"/>
  <c r="H170" i="12"/>
  <c r="H192" i="12"/>
  <c r="H154" i="12"/>
  <c r="H19" i="17"/>
  <c r="H46" i="12"/>
  <c r="H188" i="17"/>
  <c r="H194" i="17"/>
  <c r="H44" i="17"/>
  <c r="H26" i="12"/>
  <c r="H47" i="12"/>
  <c r="H250" i="17"/>
  <c r="H36" i="17"/>
  <c r="H122" i="17"/>
  <c r="H73" i="12"/>
  <c r="H117" i="17"/>
  <c r="H225" i="12"/>
  <c r="H119" i="17"/>
  <c r="H29" i="17"/>
  <c r="H48" i="17"/>
  <c r="H26" i="17"/>
  <c r="H22" i="12"/>
  <c r="H25" i="12"/>
  <c r="H135" i="12"/>
  <c r="H146" i="17"/>
  <c r="H49" i="17"/>
  <c r="H96" i="17"/>
  <c r="H77" i="12"/>
  <c r="H94" i="17"/>
  <c r="H218" i="12"/>
  <c r="H85" i="17"/>
  <c r="H71" i="12"/>
  <c r="H247" i="17"/>
  <c r="H95" i="12"/>
  <c r="H129" i="17"/>
  <c r="H145" i="17"/>
  <c r="H124" i="12"/>
  <c r="H95" i="17"/>
  <c r="H112" i="12"/>
  <c r="H224" i="17"/>
  <c r="H140" i="17"/>
  <c r="H177" i="17"/>
  <c r="H157" i="17"/>
  <c r="H73" i="17"/>
  <c r="H108" i="12"/>
  <c r="H194" i="12"/>
  <c r="H106" i="17"/>
  <c r="H136" i="17"/>
  <c r="H133" i="17"/>
  <c r="H214" i="12"/>
  <c r="H198" i="17"/>
  <c r="H99" i="12"/>
  <c r="H78" i="12"/>
  <c r="H220" i="12"/>
  <c r="H66" i="17"/>
  <c r="H159" i="12"/>
  <c r="H234" i="12"/>
  <c r="H40" i="12"/>
  <c r="H65" i="17"/>
  <c r="H28" i="17"/>
  <c r="H127" i="12"/>
  <c r="H158" i="12"/>
  <c r="H175" i="17"/>
  <c r="H200" i="17"/>
  <c r="H207" i="17"/>
  <c r="H30" i="17"/>
  <c r="H159" i="17"/>
  <c r="H188" i="12"/>
  <c r="H83" i="17"/>
  <c r="H224" i="12"/>
  <c r="H173" i="12"/>
  <c r="H70" i="17"/>
  <c r="H52" i="17"/>
  <c r="H168" i="12"/>
  <c r="H191" i="17"/>
  <c r="H16" i="17"/>
  <c r="H102" i="12"/>
  <c r="H71" i="17"/>
  <c r="H230" i="17"/>
  <c r="H240" i="12"/>
  <c r="H105" i="17"/>
  <c r="H162" i="12"/>
  <c r="H138" i="17"/>
  <c r="H208" i="12"/>
  <c r="H251" i="17"/>
  <c r="H184" i="12"/>
  <c r="H207" i="12"/>
  <c r="H41" i="17"/>
  <c r="H60" i="12"/>
  <c r="H42" i="17"/>
  <c r="H61" i="12"/>
  <c r="H35" i="17"/>
  <c r="H48" i="12"/>
  <c r="H98" i="17"/>
  <c r="H150" i="12"/>
  <c r="H243" i="17"/>
  <c r="H84" i="12"/>
  <c r="H79" i="12"/>
  <c r="H56" i="17"/>
  <c r="H142" i="12"/>
  <c r="H91" i="17"/>
  <c r="H92" i="17"/>
  <c r="H143" i="12"/>
  <c r="H47" i="17"/>
  <c r="H154" i="17"/>
  <c r="H232" i="12"/>
  <c r="H199" i="17"/>
  <c r="H118" i="12"/>
  <c r="H39" i="17"/>
  <c r="H53" i="12"/>
  <c r="H176" i="17"/>
  <c r="H41" i="12"/>
  <c r="H56" i="12"/>
  <c r="H183" i="17"/>
  <c r="H242" i="12"/>
  <c r="H160" i="17"/>
  <c r="H215" i="12"/>
  <c r="H144" i="17"/>
  <c r="H30" i="12"/>
  <c r="H23" i="17"/>
  <c r="H130" i="17"/>
  <c r="H198" i="12"/>
  <c r="H54" i="12"/>
  <c r="H181" i="17"/>
  <c r="H186" i="17"/>
  <c r="H81" i="12"/>
  <c r="H63" i="17"/>
  <c r="H90" i="12"/>
  <c r="H165" i="12"/>
  <c r="H108" i="17"/>
  <c r="H87" i="17"/>
  <c r="H138" i="12"/>
  <c r="H76" i="17"/>
  <c r="H114" i="12"/>
  <c r="H238" i="17"/>
  <c r="H54" i="17"/>
  <c r="H217" i="17"/>
  <c r="H180" i="12"/>
  <c r="H126" i="12"/>
  <c r="H205" i="17"/>
  <c r="H102" i="17"/>
  <c r="H156" i="12"/>
  <c r="H140" i="12"/>
  <c r="H89" i="17"/>
  <c r="H181" i="12"/>
  <c r="H120" i="17"/>
  <c r="H172" i="12"/>
  <c r="H111" i="17"/>
  <c r="H134" i="17"/>
  <c r="H202" i="12"/>
  <c r="H67" i="12"/>
  <c r="H46" i="17"/>
  <c r="H75" i="12"/>
  <c r="H53" i="17"/>
  <c r="H20" i="17"/>
  <c r="H24" i="12"/>
  <c r="H69" i="17"/>
  <c r="H100" i="12"/>
  <c r="H67" i="17"/>
  <c r="H97" i="12"/>
  <c r="H128" i="17"/>
  <c r="H195" i="12"/>
  <c r="H99" i="17"/>
  <c r="H152" i="12"/>
  <c r="H127" i="17"/>
  <c r="H193" i="12"/>
  <c r="H118" i="17"/>
  <c r="H178" i="12"/>
  <c r="H58" i="17"/>
  <c r="H82" i="12"/>
  <c r="H86" i="17"/>
  <c r="H137" i="12"/>
  <c r="H132" i="17"/>
  <c r="H200" i="12"/>
  <c r="H148" i="17"/>
  <c r="H221" i="12"/>
  <c r="H88" i="17"/>
  <c r="H139" i="12"/>
  <c r="H239" i="12"/>
  <c r="H59" i="17"/>
  <c r="H83" i="12"/>
  <c r="H39" i="12"/>
  <c r="H31" i="17"/>
  <c r="H128" i="12"/>
  <c r="H80" i="17"/>
  <c r="H192" i="17"/>
  <c r="H106" i="12"/>
  <c r="H32" i="17"/>
  <c r="H42" i="12"/>
  <c r="H110" i="17"/>
  <c r="H171" i="12"/>
  <c r="H131" i="12"/>
  <c r="H208" i="17"/>
  <c r="H210" i="17"/>
  <c r="H149" i="12"/>
  <c r="H33" i="17"/>
  <c r="H43" i="12"/>
  <c r="H37" i="17"/>
  <c r="H50" i="12"/>
  <c r="H212" i="17"/>
  <c r="H186" i="12"/>
  <c r="H219" i="17"/>
  <c r="H68" i="17"/>
  <c r="H123" i="17"/>
  <c r="H187" i="12"/>
  <c r="H16" i="12"/>
  <c r="H245" i="17"/>
  <c r="H89" i="12"/>
  <c r="H62" i="17"/>
  <c r="H88" i="12"/>
  <c r="H182" i="17"/>
  <c r="H55" i="12"/>
  <c r="H244" i="12"/>
  <c r="H162" i="17"/>
  <c r="H196" i="17"/>
  <c r="H113" i="12"/>
  <c r="H115" i="17"/>
  <c r="H176" i="12"/>
  <c r="H241" i="12"/>
  <c r="H231" i="17"/>
  <c r="H131" i="17"/>
  <c r="H199" i="12"/>
  <c r="H139" i="17"/>
  <c r="H209" i="12"/>
  <c r="H125" i="12"/>
  <c r="H204" i="17"/>
  <c r="H74" i="17"/>
  <c r="H110" i="12"/>
  <c r="H157" i="12"/>
  <c r="H103" i="17"/>
  <c r="H189" i="17"/>
  <c r="H98" i="12"/>
  <c r="H57" i="12"/>
  <c r="H40" i="17"/>
  <c r="H148" i="12"/>
  <c r="H97" i="17"/>
  <c r="H123" i="12"/>
  <c r="H202" i="17"/>
  <c r="H156" i="17"/>
  <c r="H235" i="12"/>
  <c r="H167" i="17"/>
  <c r="H25" i="17"/>
  <c r="H31" i="12"/>
  <c r="H205" i="12"/>
  <c r="H137" i="17"/>
  <c r="H75" i="17"/>
  <c r="H111" i="12"/>
  <c r="H79" i="17"/>
  <c r="H122" i="12"/>
  <c r="H81" i="17"/>
  <c r="H130" i="12"/>
  <c r="H228" i="12"/>
  <c r="H151" i="17"/>
  <c r="H121" i="12"/>
  <c r="H78" i="17"/>
  <c r="H116" i="17"/>
  <c r="H189" i="12"/>
  <c r="H100" i="17"/>
  <c r="H153" i="12"/>
  <c r="H149" i="17"/>
  <c r="H222" i="12"/>
  <c r="H155" i="17"/>
  <c r="H233" i="12"/>
  <c r="H125" i="17"/>
  <c r="H190" i="12"/>
  <c r="H43" i="17"/>
  <c r="H63" i="12"/>
  <c r="H113" i="17"/>
  <c r="H174" i="12"/>
  <c r="H114" i="17"/>
  <c r="H175" i="12"/>
  <c r="H93" i="12"/>
  <c r="H187" i="17"/>
  <c r="H27" i="17"/>
  <c r="H34" i="12"/>
  <c r="H216" i="17"/>
  <c r="H167" i="12"/>
  <c r="H87" i="12"/>
  <c r="H61" i="17"/>
  <c r="H135" i="17"/>
  <c r="H203" i="12"/>
  <c r="H80" i="12"/>
  <c r="H57" i="17"/>
  <c r="H72" i="17"/>
  <c r="H103" i="12"/>
  <c r="H112" i="17"/>
  <c r="H214" i="17"/>
  <c r="H160" i="12"/>
  <c r="H93" i="17"/>
  <c r="H144" i="12"/>
  <c r="H215" i="17"/>
  <c r="H166" i="12"/>
  <c r="H119" i="12"/>
  <c r="H184" i="17"/>
  <c r="H58" i="12"/>
  <c r="H64" i="17"/>
  <c r="H91" i="12"/>
  <c r="H60" i="17"/>
  <c r="H86" i="12"/>
  <c r="H197" i="17"/>
  <c r="H115" i="12"/>
  <c r="H107" i="17"/>
  <c r="H164" i="12"/>
  <c r="H34" i="17"/>
  <c r="H44" i="12"/>
  <c r="H126" i="17"/>
  <c r="H191" i="12"/>
  <c r="H90" i="17"/>
  <c r="H141" i="12"/>
  <c r="H72" i="12"/>
  <c r="H50" i="17"/>
  <c r="H173" i="17"/>
  <c r="H27" i="12"/>
  <c r="H141" i="17"/>
  <c r="H211" i="12"/>
  <c r="H38" i="17"/>
  <c r="H51" i="12"/>
  <c r="H211" i="17"/>
  <c r="H155" i="12"/>
  <c r="H45" i="17"/>
  <c r="H66" i="12"/>
  <c r="H174" i="17"/>
  <c r="H32" i="12"/>
  <c r="H190" i="17"/>
  <c r="H104" i="12"/>
  <c r="H240" i="17"/>
  <c r="H62" i="12"/>
  <c r="H22" i="17"/>
  <c r="H29" i="12"/>
  <c r="H77" i="17"/>
  <c r="H116" i="12"/>
  <c r="H238" i="12"/>
  <c r="H158" i="17"/>
  <c r="H252" i="17"/>
  <c r="H206" i="12"/>
  <c r="H85" i="12"/>
  <c r="H244" i="17"/>
  <c r="H243" i="12"/>
  <c r="H161" i="17"/>
  <c r="H182" i="12"/>
  <c r="H121" i="17"/>
  <c r="H104" i="17"/>
  <c r="H161" i="12"/>
  <c r="H142" i="17"/>
  <c r="H212" i="12"/>
  <c r="H74" i="12"/>
  <c r="H223" i="17"/>
  <c r="H213" i="12"/>
  <c r="H132" i="12" l="1"/>
  <c r="H82" i="17"/>
  <c r="H226" i="12"/>
  <c r="H38" i="12"/>
  <c r="H213" i="17"/>
  <c r="H221" i="17"/>
  <c r="H185" i="17"/>
  <c r="H153" i="17"/>
  <c r="H231" i="12"/>
  <c r="H217" i="12"/>
  <c r="H152" i="17"/>
  <c r="H220" i="17"/>
  <c r="H228" i="17"/>
  <c r="H107" i="12"/>
  <c r="H134" i="12"/>
  <c r="H96" i="12"/>
  <c r="H143" i="17"/>
  <c r="H225" i="17"/>
  <c r="H109" i="12"/>
  <c r="H101" i="17"/>
  <c r="H193" i="17"/>
  <c r="H69" i="12"/>
  <c r="H147" i="12"/>
  <c r="H223" i="12"/>
  <c r="H105" i="12"/>
  <c r="H94" i="12"/>
  <c r="H227" i="17"/>
  <c r="H177" i="12"/>
  <c r="H147" i="17"/>
  <c r="H195" i="17"/>
  <c r="H201" i="12"/>
  <c r="H36" i="12"/>
  <c r="H70" i="12"/>
  <c r="H239" i="17"/>
  <c r="H206" i="17"/>
  <c r="H237" i="17"/>
  <c r="H37" i="12"/>
  <c r="H136" i="12"/>
  <c r="H20" i="12"/>
  <c r="H21" i="17"/>
  <c r="H171" i="17"/>
  <c r="H197" i="12"/>
  <c r="H179" i="12"/>
  <c r="H249" i="17"/>
  <c r="H109" i="17"/>
  <c r="H51" i="17"/>
  <c r="H151" i="12"/>
  <c r="H129" i="12"/>
  <c r="H133" i="12"/>
  <c r="H146" i="12"/>
  <c r="H237" i="12"/>
  <c r="H178" i="17"/>
  <c r="H242" i="17"/>
  <c r="H35" i="12"/>
  <c r="H33" i="12"/>
  <c r="H209" i="17"/>
  <c r="H163" i="12"/>
  <c r="H101" i="12"/>
  <c r="H117" i="12"/>
  <c r="H92" i="12"/>
  <c r="H65" i="12"/>
  <c r="H124" i="17"/>
  <c r="H49" i="12"/>
  <c r="H203" i="17"/>
  <c r="H210" i="12"/>
  <c r="H59" i="12"/>
  <c r="H55" i="17"/>
  <c r="H219" i="12"/>
  <c r="H145" i="12"/>
  <c r="H246" i="17"/>
  <c r="H226" i="17"/>
  <c r="H45" i="12"/>
  <c r="H183" i="12"/>
  <c r="H204" i="12"/>
  <c r="H179" i="17"/>
  <c r="H52" i="12"/>
  <c r="H241" i="17"/>
  <c r="H64" i="12"/>
  <c r="H248" i="17"/>
  <c r="H169" i="12"/>
  <c r="H229" i="17"/>
  <c r="H236" i="12"/>
  <c r="H169" i="17"/>
  <c r="H19" i="12"/>
  <c r="H253" i="17"/>
  <c r="H216" i="12"/>
  <c r="H172" i="17"/>
  <c r="H23" i="12"/>
  <c r="H170" i="17"/>
  <c r="H21" i="12"/>
  <c r="H218" i="17"/>
  <c r="H185" i="12"/>
  <c r="H201" i="17"/>
  <c r="H120" i="12"/>
  <c r="H222" i="17"/>
  <c r="H196" i="12"/>
  <c r="H255" i="17"/>
  <c r="H229" i="12"/>
  <c r="H254" i="17"/>
  <c r="H227" i="12"/>
</calcChain>
</file>

<file path=xl/sharedStrings.xml><?xml version="1.0" encoding="utf-8"?>
<sst xmlns="http://schemas.openxmlformats.org/spreadsheetml/2006/main" count="3531" uniqueCount="1170">
  <si>
    <t>00C</t>
  </si>
  <si>
    <t>00D</t>
  </si>
  <si>
    <t>NT3</t>
  </si>
  <si>
    <t>NQ1</t>
  </si>
  <si>
    <t>RYY</t>
  </si>
  <si>
    <t>NTP</t>
  </si>
  <si>
    <t>RY5</t>
  </si>
  <si>
    <t>NQL</t>
  </si>
  <si>
    <t>RY9</t>
  </si>
  <si>
    <t>R1C</t>
  </si>
  <si>
    <t>RY6</t>
  </si>
  <si>
    <t>RY8</t>
  </si>
  <si>
    <t>NQA</t>
  </si>
  <si>
    <t>R1A</t>
  </si>
  <si>
    <t>R1D</t>
  </si>
  <si>
    <t>NL3</t>
  </si>
  <si>
    <t>RYW</t>
  </si>
  <si>
    <t>NR5</t>
  </si>
  <si>
    <t>Commissioner</t>
  </si>
  <si>
    <t>Organisation Code</t>
  </si>
  <si>
    <t>Organisation Name</t>
  </si>
  <si>
    <t>Acute Provider Level Data</t>
  </si>
  <si>
    <t>Provider by Site Data</t>
  </si>
  <si>
    <t>Hospital Code</t>
  </si>
  <si>
    <t>Hospital Site Name</t>
  </si>
  <si>
    <t>Title:</t>
  </si>
  <si>
    <t>Period:</t>
  </si>
  <si>
    <t>Published:</t>
  </si>
  <si>
    <t>Notes:</t>
  </si>
  <si>
    <t>Summary:</t>
  </si>
  <si>
    <t>Revised:</t>
  </si>
  <si>
    <t>Basis:</t>
  </si>
  <si>
    <t>-</t>
  </si>
  <si>
    <t>England</t>
  </si>
  <si>
    <t>Status:</t>
  </si>
  <si>
    <t>Contact:</t>
  </si>
  <si>
    <t>Published</t>
  </si>
  <si>
    <t>Mixed-Sex Accommodation</t>
  </si>
  <si>
    <t>The total occurrences of unjustified mixing in relation to sleeping accommodation.</t>
  </si>
  <si>
    <t>Provider</t>
  </si>
  <si>
    <t>Provider Level Data</t>
  </si>
  <si>
    <t>Commissioner Level Data</t>
  </si>
  <si>
    <t>All Acute Providers</t>
  </si>
  <si>
    <t>RXP</t>
  </si>
  <si>
    <t>RR7</t>
  </si>
  <si>
    <t>RVW</t>
  </si>
  <si>
    <t>RX4</t>
  </si>
  <si>
    <t>RTF</t>
  </si>
  <si>
    <t>RTR</t>
  </si>
  <si>
    <t>RX3</t>
  </si>
  <si>
    <t>RTD</t>
  </si>
  <si>
    <t>RTV</t>
  </si>
  <si>
    <t>REM</t>
  </si>
  <si>
    <t>RBS</t>
  </si>
  <si>
    <t>RXL</t>
  </si>
  <si>
    <t>NLT</t>
  </si>
  <si>
    <t>All Independent Providers</t>
  </si>
  <si>
    <t>RXA</t>
  </si>
  <si>
    <t>REN</t>
  </si>
  <si>
    <t>RJR</t>
  </si>
  <si>
    <t>RNN</t>
  </si>
  <si>
    <t>RJN</t>
  </si>
  <si>
    <t>RXR</t>
  </si>
  <si>
    <t>RXV</t>
  </si>
  <si>
    <t>RW5</t>
  </si>
  <si>
    <t>RXN</t>
  </si>
  <si>
    <t>RBQ</t>
  </si>
  <si>
    <t>REP</t>
  </si>
  <si>
    <t>RW4</t>
  </si>
  <si>
    <t>RBT</t>
  </si>
  <si>
    <t>RW6</t>
  </si>
  <si>
    <t>RT2</t>
  </si>
  <si>
    <t>RMC</t>
  </si>
  <si>
    <t>RM3</t>
  </si>
  <si>
    <t>RVY</t>
  </si>
  <si>
    <t>RBN</t>
  </si>
  <si>
    <t>RWJ</t>
  </si>
  <si>
    <t>RMP</t>
  </si>
  <si>
    <t>RBV</t>
  </si>
  <si>
    <t>RET</t>
  </si>
  <si>
    <t>RTX</t>
  </si>
  <si>
    <t>RWW</t>
  </si>
  <si>
    <t>RBL</t>
  </si>
  <si>
    <t>RRF</t>
  </si>
  <si>
    <t>RCF</t>
  </si>
  <si>
    <t>RFF</t>
  </si>
  <si>
    <t>TAD</t>
  </si>
  <si>
    <t>RAE</t>
  </si>
  <si>
    <t>RWY</t>
  </si>
  <si>
    <t>RP5</t>
  </si>
  <si>
    <t>RCD</t>
  </si>
  <si>
    <t>RWA</t>
  </si>
  <si>
    <t>RV9</t>
  </si>
  <si>
    <t>RGD</t>
  </si>
  <si>
    <t>RR8</t>
  </si>
  <si>
    <t>RXF</t>
  </si>
  <si>
    <t>RJL</t>
  </si>
  <si>
    <t>RXE</t>
  </si>
  <si>
    <t>RCU</t>
  </si>
  <si>
    <t>TAH</t>
  </si>
  <si>
    <t>RHQ</t>
  </si>
  <si>
    <t>RXG</t>
  </si>
  <si>
    <t>RFR</t>
  </si>
  <si>
    <t>RCB</t>
  </si>
  <si>
    <t>RFS</t>
  </si>
  <si>
    <t>RTG</t>
  </si>
  <si>
    <t>RXM</t>
  </si>
  <si>
    <t>RNQ</t>
  </si>
  <si>
    <t>RT5</t>
  </si>
  <si>
    <t>RP7</t>
  </si>
  <si>
    <t>RNS</t>
  </si>
  <si>
    <t>RP1</t>
  </si>
  <si>
    <t>RX1</t>
  </si>
  <si>
    <t>RHA</t>
  </si>
  <si>
    <t>RK5</t>
  </si>
  <si>
    <t>RWD</t>
  </si>
  <si>
    <t>RWE</t>
  </si>
  <si>
    <t>RXT</t>
  </si>
  <si>
    <t>RQ3</t>
  </si>
  <si>
    <t>RYG</t>
  </si>
  <si>
    <t>RYK</t>
  </si>
  <si>
    <t>RLT</t>
  </si>
  <si>
    <t>RLQ</t>
  </si>
  <si>
    <t>RLY</t>
  </si>
  <si>
    <t>RL1</t>
  </si>
  <si>
    <t>RXK</t>
  </si>
  <si>
    <t>TAJ</t>
  </si>
  <si>
    <t>RXW</t>
  </si>
  <si>
    <t>RRE</t>
  </si>
  <si>
    <t>RJC</t>
  </si>
  <si>
    <t>RNA</t>
  </si>
  <si>
    <t>RRJ</t>
  </si>
  <si>
    <t>RL4</t>
  </si>
  <si>
    <t>RRK</t>
  </si>
  <si>
    <t>RJE</t>
  </si>
  <si>
    <t>RKB</t>
  </si>
  <si>
    <t>RBK</t>
  </si>
  <si>
    <t>RWP</t>
  </si>
  <si>
    <t>RDD</t>
  </si>
  <si>
    <t>RC1</t>
  </si>
  <si>
    <t>RGT</t>
  </si>
  <si>
    <t>RT1</t>
  </si>
  <si>
    <t>RDE</t>
  </si>
  <si>
    <t>RWH</t>
  </si>
  <si>
    <t>RY4</t>
  </si>
  <si>
    <t>RWR</t>
  </si>
  <si>
    <t>RGP</t>
  </si>
  <si>
    <t>RC9</t>
  </si>
  <si>
    <t>RQ8</t>
  </si>
  <si>
    <t>RM1</t>
  </si>
  <si>
    <t>RMY</t>
  </si>
  <si>
    <t>RY3</t>
  </si>
  <si>
    <t>RGM</t>
  </si>
  <si>
    <t>RGN</t>
  </si>
  <si>
    <t>NVC</t>
  </si>
  <si>
    <t>RAJ</t>
  </si>
  <si>
    <t>RQW</t>
  </si>
  <si>
    <t>RCX</t>
  </si>
  <si>
    <t>RWG</t>
  </si>
  <si>
    <t>RGR</t>
  </si>
  <si>
    <t>NL8</t>
  </si>
  <si>
    <t>RF4</t>
  </si>
  <si>
    <t>RRP</t>
  </si>
  <si>
    <t>TAF</t>
  </si>
  <si>
    <t>RV3</t>
  </si>
  <si>
    <t>RYX</t>
  </si>
  <si>
    <t>RQM</t>
  </si>
  <si>
    <t>RJ6</t>
  </si>
  <si>
    <t>RWK</t>
  </si>
  <si>
    <t>RVR</t>
  </si>
  <si>
    <t>RP4</t>
  </si>
  <si>
    <t>RJ1</t>
  </si>
  <si>
    <t>Yearnumber</t>
  </si>
  <si>
    <t>Periodname</t>
  </si>
  <si>
    <t>2011-12</t>
  </si>
  <si>
    <t>2013-14</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</si>
  <si>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</si>
  <si>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</si>
  <si>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</si>
  <si>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</si>
  <si>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</si>
  <si>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</si>
  <si>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</si>
  <si>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</si>
  <si>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</si>
  <si>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</si>
  <si>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</si>
  <si>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</si>
  <si>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</si>
  <si>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</si>
  <si>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</si>
  <si>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</si>
  <si>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</si>
  <si>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</si>
  <si>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</si>
  <si>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</si>
  <si>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</si>
  <si>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</si>
  <si>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</si>
  <si>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</si>
  <si>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</si>
  <si>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</si>
  <si>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</si>
  <si>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</si>
  <si>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</si>
  <si>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</si>
  <si>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</si>
  <si>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</si>
  <si>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</si>
  <si>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</si>
  <si>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</si>
  <si>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</si>
  <si>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</si>
  <si>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</si>
  <si>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</si>
  <si>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</si>
  <si>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</si>
  <si>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</si>
  <si>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</si>
  <si>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</si>
  <si>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</si>
  <si>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</si>
  <si>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</si>
  <si>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</si>
  <si>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</si>
  <si>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</si>
  <si>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</si>
  <si>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</si>
  <si>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</si>
  <si>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</si>
  <si>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</si>
  <si>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</si>
  <si>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</si>
  <si>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</si>
  <si>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</si>
  <si>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</si>
  <si>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</si>
  <si>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</si>
  <si>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</si>
  <si>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</si>
  <si>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</si>
  <si>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</si>
  <si>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</si>
  <si>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</si>
  <si>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</si>
  <si>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</si>
  <si>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</si>
  <si>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</si>
  <si>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</si>
  <si>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</si>
  <si>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</si>
  <si>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</si>
  <si>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</si>
  <si>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</si>
  <si>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</si>
  <si>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</si>
  <si>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</si>
  <si>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</si>
  <si>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</si>
  <si>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</si>
  <si>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</si>
  <si>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</si>
  <si>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</si>
  <si>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</si>
  <si>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</si>
  <si>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</si>
  <si>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</si>
  <si>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</si>
  <si>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</si>
  <si>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</si>
  <si>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</si>
  <si>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</si>
  <si>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</si>
  <si>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</si>
  <si>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</si>
  <si>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</si>
  <si>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</si>
  <si>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</si>
  <si>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</si>
  <si>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</si>
  <si>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</si>
  <si>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</si>
  <si>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</si>
  <si>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</si>
  <si>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</si>
  <si>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</si>
  <si>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</si>
  <si>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</si>
  <si>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</si>
  <si>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</si>
  <si>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</si>
  <si>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</si>
  <si>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</si>
  <si>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</si>
  <si>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</si>
  <si>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</si>
  <si>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</si>
  <si>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</si>
  <si>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</si>
  <si>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</si>
  <si>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</si>
  <si>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</si>
  <si>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</si>
  <si>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</si>
  <si>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</si>
  <si>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</si>
  <si>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</si>
  <si>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</si>
  <si>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</si>
  <si>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</si>
  <si>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</si>
  <si>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</si>
  <si>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</si>
  <si>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</si>
  <si>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</si>
  <si>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</si>
  <si>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</si>
  <si>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</si>
  <si>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</si>
  <si>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</si>
  <si>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</si>
  <si>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</si>
  <si>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</si>
  <si>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</si>
  <si>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</si>
  <si>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</si>
  <si>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</si>
  <si>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</si>
  <si>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</si>
  <si>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</si>
  <si>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</si>
  <si>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</si>
  <si>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</si>
  <si>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</si>
  <si>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</si>
  <si>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</si>
  <si>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</si>
  <si>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</si>
  <si>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</si>
  <si>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</si>
  <si>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</si>
  <si>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</si>
  <si>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</si>
  <si>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</si>
  <si>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99A</t>
  </si>
  <si>
    <t>99C</t>
  </si>
  <si>
    <t>99D</t>
  </si>
  <si>
    <t>99E</t>
  </si>
  <si>
    <t>99F</t>
  </si>
  <si>
    <t>99G</t>
  </si>
  <si>
    <t>99H</t>
  </si>
  <si>
    <t>99J</t>
  </si>
  <si>
    <t>99K</t>
  </si>
  <si>
    <t>99M</t>
  </si>
  <si>
    <t>99N</t>
  </si>
  <si>
    <t>X24</t>
  </si>
  <si>
    <t>Periodstart</t>
  </si>
  <si>
    <t>2010-11</t>
  </si>
  <si>
    <t>OCTOBER</t>
  </si>
  <si>
    <t>JANUARY</t>
  </si>
  <si>
    <t>FEBRUARY</t>
  </si>
  <si>
    <t>MARCH</t>
  </si>
  <si>
    <t>APRIL</t>
  </si>
  <si>
    <t>MAY</t>
  </si>
  <si>
    <t>JUNE</t>
  </si>
  <si>
    <t>JULY</t>
  </si>
  <si>
    <t>AUGUST</t>
  </si>
  <si>
    <t>SEPTEMBER</t>
  </si>
  <si>
    <t>NOVEMBER</t>
  </si>
  <si>
    <t>NDA</t>
  </si>
  <si>
    <t>R1H</t>
  </si>
  <si>
    <t>R1F</t>
  </si>
  <si>
    <t>2012-13</t>
  </si>
  <si>
    <r>
      <t>MSA Breaches</t>
    </r>
    <r>
      <rPr>
        <b/>
        <vertAlign val="superscript"/>
        <sz val="10"/>
        <color indexed="18"/>
        <rFont val="Verdana"/>
        <family val="2"/>
      </rPr>
      <t>1</t>
    </r>
  </si>
  <si>
    <t>NV3</t>
  </si>
  <si>
    <t>NVG</t>
  </si>
  <si>
    <t>RQX</t>
  </si>
  <si>
    <t>RYJ</t>
  </si>
  <si>
    <t>RJZ</t>
  </si>
  <si>
    <t>RAX</t>
  </si>
  <si>
    <t>RJ2</t>
  </si>
  <si>
    <t>RAT</t>
  </si>
  <si>
    <t>RAP</t>
  </si>
  <si>
    <t>NT2</t>
  </si>
  <si>
    <t>RPG</t>
  </si>
  <si>
    <t>RT3</t>
  </si>
  <si>
    <t>RAL</t>
  </si>
  <si>
    <t>RAN</t>
  </si>
  <si>
    <t>RV5</t>
  </si>
  <si>
    <t>RQY</t>
  </si>
  <si>
    <t>RJ7</t>
  </si>
  <si>
    <t>RAS</t>
  </si>
  <si>
    <t>RPY</t>
  </si>
  <si>
    <t>RKE</t>
  </si>
  <si>
    <t>RRV</t>
  </si>
  <si>
    <t>RKL</t>
  </si>
  <si>
    <t>RTK</t>
  </si>
  <si>
    <t>RXH</t>
  </si>
  <si>
    <t>RN7</t>
  </si>
  <si>
    <t>RVV</t>
  </si>
  <si>
    <t>RXC</t>
  </si>
  <si>
    <t>RDU</t>
  </si>
  <si>
    <t>RXY</t>
  </si>
  <si>
    <t>RWF</t>
  </si>
  <si>
    <t>RPA</t>
  </si>
  <si>
    <t>RPC</t>
  </si>
  <si>
    <t>RA2</t>
  </si>
  <si>
    <t>RXX</t>
  </si>
  <si>
    <t>RTP</t>
  </si>
  <si>
    <t>RDR</t>
  </si>
  <si>
    <t>RX2</t>
  </si>
  <si>
    <t>RYR</t>
  </si>
  <si>
    <t>RN5</t>
  </si>
  <si>
    <t>RWX</t>
  </si>
  <si>
    <t>RXQ</t>
  </si>
  <si>
    <t>RW1</t>
  </si>
  <si>
    <t>RD8</t>
  </si>
  <si>
    <t>RTH</t>
  </si>
  <si>
    <t>RNU</t>
  </si>
  <si>
    <t>RHU</t>
  </si>
  <si>
    <t>RHW</t>
  </si>
  <si>
    <t>RHM</t>
  </si>
  <si>
    <t>RTQ</t>
  </si>
  <si>
    <t>RVN</t>
  </si>
  <si>
    <t>RJ8</t>
  </si>
  <si>
    <t>RWV</t>
  </si>
  <si>
    <t>RBD</t>
  </si>
  <si>
    <t>RDY</t>
  </si>
  <si>
    <t>RTE</t>
  </si>
  <si>
    <t>RN3</t>
  </si>
  <si>
    <t>RVJ</t>
  </si>
  <si>
    <t>RBZ</t>
  </si>
  <si>
    <t>RK9</t>
  </si>
  <si>
    <t>RD3</t>
  </si>
  <si>
    <t>REF</t>
  </si>
  <si>
    <t>RH8</t>
  </si>
  <si>
    <t>RD1</t>
  </si>
  <si>
    <t>RNZ</t>
  </si>
  <si>
    <t>RH5</t>
  </si>
  <si>
    <t>RA9</t>
  </si>
  <si>
    <t>RBA</t>
  </si>
  <si>
    <t>RDZ</t>
  </si>
  <si>
    <t>RA7</t>
  </si>
  <si>
    <t>RA3</t>
  </si>
  <si>
    <t>RA4</t>
  </si>
  <si>
    <t>DECEMBER</t>
  </si>
  <si>
    <t>Y56</t>
  </si>
  <si>
    <t>2014-15</t>
  </si>
  <si>
    <t>RLQ01</t>
  </si>
  <si>
    <t>Hereford County Hospital - RLQ01</t>
  </si>
  <si>
    <t>NVM</t>
  </si>
  <si>
    <t>RRV03</t>
  </si>
  <si>
    <t>University College Hospital - RRV03</t>
  </si>
  <si>
    <t>R1K</t>
  </si>
  <si>
    <t>13T</t>
  </si>
  <si>
    <t>2015-16</t>
  </si>
  <si>
    <t>Region Code</t>
  </si>
  <si>
    <t>Region Name</t>
  </si>
  <si>
    <t>National &amp; Regional Level Data</t>
  </si>
  <si>
    <t>RAL26</t>
  </si>
  <si>
    <t>Barnet Hospital - RAL26</t>
  </si>
  <si>
    <t>RVY01</t>
  </si>
  <si>
    <t>Southport and Formby District General Hospital - RVY01</t>
  </si>
  <si>
    <t>RBL14</t>
  </si>
  <si>
    <t>Arrowe Park Hospital - RBL14</t>
  </si>
  <si>
    <t>RHW01</t>
  </si>
  <si>
    <t>Royal Berkshire Hospital - RHW01</t>
  </si>
  <si>
    <t>RMC01</t>
  </si>
  <si>
    <t>Royal Bolton Hospital - RMC01</t>
  </si>
  <si>
    <t>RN707</t>
  </si>
  <si>
    <t>Darent Valley Hospital - RN707</t>
  </si>
  <si>
    <t>2016-17</t>
  </si>
  <si>
    <t>RXH01</t>
  </si>
  <si>
    <t>Royal Sussex County Hospital - RXH01</t>
  </si>
  <si>
    <t>ADP</t>
  </si>
  <si>
    <t>RPA02</t>
  </si>
  <si>
    <t>Medway Maritime Hospital - RPA02</t>
  </si>
  <si>
    <t>AXG</t>
  </si>
  <si>
    <t>R1HKH</t>
  </si>
  <si>
    <t>Whipps Cross University Hospital - R1HKH</t>
  </si>
  <si>
    <t>RCX70</t>
  </si>
  <si>
    <t>The Queen Elizabeth Hospital - RCX70</t>
  </si>
  <si>
    <t>RYJ01</t>
  </si>
  <si>
    <t>St Mary's Hospital (HQ) - RYJ01</t>
  </si>
  <si>
    <t>RTXBU</t>
  </si>
  <si>
    <t>Furness General Hospital - RTXBU</t>
  </si>
  <si>
    <t>RTX02</t>
  </si>
  <si>
    <t>Royal Lancaster Infirmary - RTX02</t>
  </si>
  <si>
    <t>R1F01</t>
  </si>
  <si>
    <t>St Mary's Hospital - R1F01</t>
  </si>
  <si>
    <t>RWP01</t>
  </si>
  <si>
    <t>Alexandra Hospital - RWP01</t>
  </si>
  <si>
    <t>RQWG0</t>
  </si>
  <si>
    <t>Princess Alexandra Hospital - RQWG0</t>
  </si>
  <si>
    <t>RWP50</t>
  </si>
  <si>
    <t>Worcestershire Royal Hospital - RWP50</t>
  </si>
  <si>
    <t>2017-18</t>
  </si>
  <si>
    <t>R1L</t>
  </si>
  <si>
    <t>14L</t>
  </si>
  <si>
    <t>RT205</t>
  </si>
  <si>
    <t>Stepping Hill Hospital Mental Health Services - RT205</t>
  </si>
  <si>
    <t>RTGFG</t>
  </si>
  <si>
    <t>Royal Derby Hospital - RTGFG</t>
  </si>
  <si>
    <t>RNA01</t>
  </si>
  <si>
    <t>Russells Hall Hospital - RNA01</t>
  </si>
  <si>
    <t>NTV</t>
  </si>
  <si>
    <t>RJN71</t>
  </si>
  <si>
    <t>Macclesfield District General Hospital - RJN71</t>
  </si>
  <si>
    <t>R0A</t>
  </si>
  <si>
    <t>RBD01</t>
  </si>
  <si>
    <t>Dorset County Hospital - RBD01</t>
  </si>
  <si>
    <t>RXC01</t>
  </si>
  <si>
    <t>Conquest Hospital - RXC01</t>
  </si>
  <si>
    <t>RXC02</t>
  </si>
  <si>
    <t>Eastbourne District General Hospital - RXC02</t>
  </si>
  <si>
    <t>Msac Breaches</t>
  </si>
  <si>
    <t>Y59</t>
  </si>
  <si>
    <t>Y58</t>
  </si>
  <si>
    <t>RDU01</t>
  </si>
  <si>
    <t>Frimley Park Hospital - RDU01</t>
  </si>
  <si>
    <t>14Y</t>
  </si>
  <si>
    <t>15A</t>
  </si>
  <si>
    <t>15D</t>
  </si>
  <si>
    <t>15E</t>
  </si>
  <si>
    <t>NQT</t>
  </si>
  <si>
    <t>NHS Buckinghamshire CCG</t>
  </si>
  <si>
    <t>NHS Berkshire West CCG</t>
  </si>
  <si>
    <t>NHS East Berkshire CCG</t>
  </si>
  <si>
    <t>NHS Birmingham And Solihull CCG</t>
  </si>
  <si>
    <t>RAL01</t>
  </si>
  <si>
    <t>Royal Free Hospital - RAL01</t>
  </si>
  <si>
    <t>RC110</t>
  </si>
  <si>
    <t>Bedford Hospital South Wing - RC110</t>
  </si>
  <si>
    <t>15C</t>
  </si>
  <si>
    <t>2018-19</t>
  </si>
  <si>
    <t>NHS Bristol, North Somerset And South Gloucestershire CCG</t>
  </si>
  <si>
    <t>NHS Leeds CCG</t>
  </si>
  <si>
    <t>15F</t>
  </si>
  <si>
    <t>R1K01</t>
  </si>
  <si>
    <t>Northwick Park Hospital - R1K01</t>
  </si>
  <si>
    <t>RTH05</t>
  </si>
  <si>
    <t>Horton General Hospital - RTH05</t>
  </si>
  <si>
    <t>RTH08</t>
  </si>
  <si>
    <t>John Radcliffe Hospital - RTH08</t>
  </si>
  <si>
    <t>RAS01</t>
  </si>
  <si>
    <t>Hillingdon Hospital - RAS01</t>
  </si>
  <si>
    <t>RTH02</t>
  </si>
  <si>
    <t>Churchill Hospital - RTH02</t>
  </si>
  <si>
    <t>Katie Tither - england.nhsdata@nhs.net</t>
  </si>
  <si>
    <t>RTK01</t>
  </si>
  <si>
    <t>St Peter's Hospital - RTK01</t>
  </si>
  <si>
    <t>RXWAS</t>
  </si>
  <si>
    <t>Royal Shrewsbury Hospital - RXWAS</t>
  </si>
  <si>
    <t>London Commissioning Region</t>
  </si>
  <si>
    <t>South East Commissioning Region</t>
  </si>
  <si>
    <t>South West Commissioning Region</t>
  </si>
  <si>
    <t>RF4QH</t>
  </si>
  <si>
    <t>Queen's Hospital - RF4QH</t>
  </si>
  <si>
    <t>Care Trust, Community Trust and Mental Health Provider Level Data</t>
  </si>
  <si>
    <t>Independent Sector Level Data</t>
  </si>
  <si>
    <t>All Care Trusts, Community Trusts and Mental Health Providers</t>
  </si>
  <si>
    <t>RJ122</t>
  </si>
  <si>
    <t>St Thomas' Hospital - RJ122</t>
  </si>
  <si>
    <t>RYR16</t>
  </si>
  <si>
    <t>RYR18</t>
  </si>
  <si>
    <t>Worthing Hospital - RYR18</t>
  </si>
  <si>
    <t>St Richard's Hospital - RYR16</t>
  </si>
  <si>
    <t>2019-20</t>
  </si>
  <si>
    <t>R0B</t>
  </si>
  <si>
    <t>South Tyneside and Sunderland NHS Foundation Trust</t>
  </si>
  <si>
    <t>15M</t>
  </si>
  <si>
    <t>15N</t>
  </si>
  <si>
    <t>NHS Derby and Derbyshire CCG</t>
  </si>
  <si>
    <t>NHS Devon CCG</t>
  </si>
  <si>
    <t>Y63</t>
  </si>
  <si>
    <t>Y61</t>
  </si>
  <si>
    <t>Y62</t>
  </si>
  <si>
    <t>Y60</t>
  </si>
  <si>
    <t>R1HNH</t>
  </si>
  <si>
    <t>Newham General Hospital - R1HNH</t>
  </si>
  <si>
    <t>RTG02</t>
  </si>
  <si>
    <t>Burton Hospital - RTG02</t>
  </si>
  <si>
    <t>RXWAT</t>
  </si>
  <si>
    <t>The Princess Royal Hospital - RXWAT</t>
  </si>
  <si>
    <t>Midlands Commissioning Region</t>
  </si>
  <si>
    <t>East of England Commissioning Region</t>
  </si>
  <si>
    <t>North West Commissioning Region</t>
  </si>
  <si>
    <t>North East and Yorkshire Commissioning Region</t>
  </si>
  <si>
    <t>NHS Airedale, Wharfedale And Craven CCG</t>
  </si>
  <si>
    <t>NHS Barnsley CCG</t>
  </si>
  <si>
    <t>NHS Bassetlaw CCG</t>
  </si>
  <si>
    <t>NHS Blackburn With Darwen CCG</t>
  </si>
  <si>
    <t>NHS Blackpool CCG</t>
  </si>
  <si>
    <t>NHS Bolton CCG</t>
  </si>
  <si>
    <t>NHS Bradford City CCG</t>
  </si>
  <si>
    <t>NHS Bradford Districts CCG</t>
  </si>
  <si>
    <t>NHS Bury CCG</t>
  </si>
  <si>
    <t>NHS Calderdale CCG</t>
  </si>
  <si>
    <t>NHS Chorley And South Ribble CCG</t>
  </si>
  <si>
    <t>NHS Darlington CCG</t>
  </si>
  <si>
    <t>NHS Doncaster CCG</t>
  </si>
  <si>
    <t>NHS Durham Dales, Easington And Sedgefield CCG</t>
  </si>
  <si>
    <t>NHS East Lancashire CCG</t>
  </si>
  <si>
    <t>NHS East Riding Of Yorkshire CCG</t>
  </si>
  <si>
    <t>NHS Eastern Cheshire CCG</t>
  </si>
  <si>
    <t>NHS Fylde And Wyre CCG</t>
  </si>
  <si>
    <t>NHS Greater Huddersfield CCG</t>
  </si>
  <si>
    <t>NHS Greater Preston CCG</t>
  </si>
  <si>
    <t>NHS Halton CCG</t>
  </si>
  <si>
    <t>NHS Hambleton, Richmondshire And Whitby CCG</t>
  </si>
  <si>
    <t>NHS Harrogate And Rural District CCG</t>
  </si>
  <si>
    <t>NHS Hartlepool And Stockton-On-Tees CCG</t>
  </si>
  <si>
    <t>NHS Heywood, Middleton And Rochdale CCG</t>
  </si>
  <si>
    <t>NHS Hull CCG</t>
  </si>
  <si>
    <t>NHS Knowsley CCG</t>
  </si>
  <si>
    <t>NHS Liverpool CCG</t>
  </si>
  <si>
    <t>NHS Manchester CCG</t>
  </si>
  <si>
    <t>NHS Morecambe Bay CCG</t>
  </si>
  <si>
    <t>NHS Newcastle Gateshead CCG</t>
  </si>
  <si>
    <t>NHS North Cumbria CCG</t>
  </si>
  <si>
    <t>NHS North Durham CCG</t>
  </si>
  <si>
    <t>NHS North East Lincolnshire CCG</t>
  </si>
  <si>
    <t>NHS North Kirklees CCG</t>
  </si>
  <si>
    <t>NHS North Lincolnshire CCG</t>
  </si>
  <si>
    <t>NHS North Tyneside CCG</t>
  </si>
  <si>
    <t>NHS Northumberland CCG</t>
  </si>
  <si>
    <t>NHS Oldham CCG</t>
  </si>
  <si>
    <t>NHS Rotherham CCG</t>
  </si>
  <si>
    <t>NHS Salford CCG</t>
  </si>
  <si>
    <t>NHS Scarborough And Ryedale CCG</t>
  </si>
  <si>
    <t>NHS Sheffield CCG</t>
  </si>
  <si>
    <t>NHS South Cheshire CCG</t>
  </si>
  <si>
    <t>NHS South Sefton CCG</t>
  </si>
  <si>
    <t>NHS South Tees CCG</t>
  </si>
  <si>
    <t>NHS South Tyneside CCG</t>
  </si>
  <si>
    <t>NHS Southport And Formby CCG</t>
  </si>
  <si>
    <t>NHS St Helens CCG</t>
  </si>
  <si>
    <t>NHS Stockport CCG</t>
  </si>
  <si>
    <t>NHS Sunderland CCG</t>
  </si>
  <si>
    <t>NHS Tameside And Glossop CCG</t>
  </si>
  <si>
    <t>NHS Trafford CCG</t>
  </si>
  <si>
    <t>NHS Vale Of York CCG</t>
  </si>
  <si>
    <t>NHS Vale Royal CCG</t>
  </si>
  <si>
    <t>NHS Wakefield CCG</t>
  </si>
  <si>
    <t>NHS Warrington CCG</t>
  </si>
  <si>
    <t>NHS West Cheshire CCG</t>
  </si>
  <si>
    <t>NHS West Lancashire CCG</t>
  </si>
  <si>
    <t>NHS Wigan Borough CCG</t>
  </si>
  <si>
    <t>NHS Wirral CCG</t>
  </si>
  <si>
    <t>NHS Basildon And Brentwood CCG</t>
  </si>
  <si>
    <t>NHS Bedfordshire CCG</t>
  </si>
  <si>
    <t>NHS Cambridgeshire And Peterborough CCG</t>
  </si>
  <si>
    <t>NHS Cannock Chase CCG</t>
  </si>
  <si>
    <t>NHS Castle Point And Rochford CCG</t>
  </si>
  <si>
    <t>NHS Corby CCG</t>
  </si>
  <si>
    <t>NHS Coventry And Rugby CCG</t>
  </si>
  <si>
    <t>NHS Dudley CCG</t>
  </si>
  <si>
    <t>NHS East And North Hertfordshire CCG</t>
  </si>
  <si>
    <t>NHS East Leicestershire And Rutland CCG</t>
  </si>
  <si>
    <t>NHS East Staffordshire CCG</t>
  </si>
  <si>
    <t>NHS Great Yarmouth And Waveney CCG</t>
  </si>
  <si>
    <t>NHS Herefordshire CCG</t>
  </si>
  <si>
    <t>NHS Herts Valleys CCG</t>
  </si>
  <si>
    <t>NHS Ipswich And East Suffolk CCG</t>
  </si>
  <si>
    <t>NHS Leicester City CCG</t>
  </si>
  <si>
    <t>NHS Lincolnshire East CCG</t>
  </si>
  <si>
    <t>NHS Lincolnshire West CCG</t>
  </si>
  <si>
    <t>NHS Luton CCG</t>
  </si>
  <si>
    <t>NHS Mansfield And Ashfield CCG</t>
  </si>
  <si>
    <t>NHS Mid Essex CCG</t>
  </si>
  <si>
    <t>NHS Milton Keynes CCG</t>
  </si>
  <si>
    <t>NHS Nene CCG</t>
  </si>
  <si>
    <t>NHS Newark And Sherwood CCG</t>
  </si>
  <si>
    <t>NHS North East Essex CCG</t>
  </si>
  <si>
    <t>NHS North Norfolk CCG</t>
  </si>
  <si>
    <t>NHS North Staffordshire CCG</t>
  </si>
  <si>
    <t>NHS Norwich CCG</t>
  </si>
  <si>
    <t>NHS Nottingham City CCG</t>
  </si>
  <si>
    <t>NHS Nottingham North And East CCG</t>
  </si>
  <si>
    <t>NHS Nottingham West CCG</t>
  </si>
  <si>
    <t>NHS Redditch And Bromsgrove CCG</t>
  </si>
  <si>
    <t>NHS Rushcliffe CCG</t>
  </si>
  <si>
    <t>NHS Sandwell And West Birmingham CCG</t>
  </si>
  <si>
    <t>NHS Shropshire CCG</t>
  </si>
  <si>
    <t>NHS South East Staffordshire And Seisdon Peninsula CCG</t>
  </si>
  <si>
    <t>NHS South Lincolnshire CCG</t>
  </si>
  <si>
    <t>NHS South Norfolk CCG</t>
  </si>
  <si>
    <t>NHS South Warwickshire CCG</t>
  </si>
  <si>
    <t>NHS South West Lincolnshire CCG</t>
  </si>
  <si>
    <t>NHS South Worcestershire CCG</t>
  </si>
  <si>
    <t>NHS Southend CCG</t>
  </si>
  <si>
    <t>NHS Stafford And Surrounds CCG</t>
  </si>
  <si>
    <t>NHS Stoke On Trent CCG</t>
  </si>
  <si>
    <t>NHS Telford And Wrekin CCG</t>
  </si>
  <si>
    <t>NHS Thurrock CCG</t>
  </si>
  <si>
    <t>NHS Walsall CCG</t>
  </si>
  <si>
    <t>NHS Warwickshire North CCG</t>
  </si>
  <si>
    <t>NHS West Essex CCG</t>
  </si>
  <si>
    <t>NHS West Leicestershire CCG</t>
  </si>
  <si>
    <t>NHS West Norfolk CCG</t>
  </si>
  <si>
    <t>NHS West Suffolk CCG</t>
  </si>
  <si>
    <t>NHS Wolverhampton CCG</t>
  </si>
  <si>
    <t>NHS Wyre Forest CCG</t>
  </si>
  <si>
    <t>NHS Barking And Dagenham CCG</t>
  </si>
  <si>
    <t>NHS Barnet CCG</t>
  </si>
  <si>
    <t>NHS Bexley CCG</t>
  </si>
  <si>
    <t>NHS Brent CCG</t>
  </si>
  <si>
    <t>NHS Bromley CCG</t>
  </si>
  <si>
    <t>NHS Camden CCG</t>
  </si>
  <si>
    <t>NHS Central London (Westminster) CCG</t>
  </si>
  <si>
    <t>NHS City And Hackney CCG</t>
  </si>
  <si>
    <t>NHS Croydon CCG</t>
  </si>
  <si>
    <t>NHS Ealing CCG</t>
  </si>
  <si>
    <t>NHS Enfield CCG</t>
  </si>
  <si>
    <t>NHS Greenwich CCG</t>
  </si>
  <si>
    <t>NHS Hammersmith And Fulham CCG</t>
  </si>
  <si>
    <t>NHS Haringey CCG</t>
  </si>
  <si>
    <t>NHS Harrow CCG</t>
  </si>
  <si>
    <t>NHS Havering CCG</t>
  </si>
  <si>
    <t>NHS Hillingdon CCG</t>
  </si>
  <si>
    <t>NHS Hounslow CCG</t>
  </si>
  <si>
    <t>NHS Islington CCG</t>
  </si>
  <si>
    <t>NHS Kingston CCG</t>
  </si>
  <si>
    <t>NHS Lambeth CCG</t>
  </si>
  <si>
    <t>NHS Lewisham CCG</t>
  </si>
  <si>
    <t>NHS Merton CCG</t>
  </si>
  <si>
    <t>NHS Newham CCG</t>
  </si>
  <si>
    <t>NHS Redbridge CCG</t>
  </si>
  <si>
    <t>NHS Richmond CCG</t>
  </si>
  <si>
    <t>NHS Southwark CCG</t>
  </si>
  <si>
    <t>NHS Sutton CCG</t>
  </si>
  <si>
    <t>NHS Tower Hamlets CCG</t>
  </si>
  <si>
    <t>NHS Waltham Forest CCG</t>
  </si>
  <si>
    <t>NHS Wandsworth CCG</t>
  </si>
  <si>
    <t>NHS West London CCG</t>
  </si>
  <si>
    <t>NHS Bath And North East Somerset CCG</t>
  </si>
  <si>
    <t>NHS Dorset CCG</t>
  </si>
  <si>
    <t>NHS Gloucestershire CCG</t>
  </si>
  <si>
    <t>NHS Kernow CCG</t>
  </si>
  <si>
    <t>NHS Somerset CCG</t>
  </si>
  <si>
    <t>NHS Swindon CCG</t>
  </si>
  <si>
    <t>NHS Wiltshire CCG</t>
  </si>
  <si>
    <t>NHS Ashford CCG</t>
  </si>
  <si>
    <t>NHS Brighton And Hove CCG</t>
  </si>
  <si>
    <t>NHS Canterbury And Coastal CCG</t>
  </si>
  <si>
    <t>NHS Coastal West Sussex CCG</t>
  </si>
  <si>
    <t>NHS Crawley CCG</t>
  </si>
  <si>
    <t>NHS Dartford, Gravesham And Swanley CCG</t>
  </si>
  <si>
    <t>NHS East Surrey CCG</t>
  </si>
  <si>
    <t>NHS Eastbourne, Hailsham And Seaford CCG</t>
  </si>
  <si>
    <t>NHS Fareham And Gosport CCG</t>
  </si>
  <si>
    <t>NHS Guildford And Waverley CCG</t>
  </si>
  <si>
    <t>NHS Hastings And Rother CCG</t>
  </si>
  <si>
    <t>NHS High Weald Lewes Havens CCG</t>
  </si>
  <si>
    <t>NHS Horsham And Mid Sussex CCG</t>
  </si>
  <si>
    <t>NHS Isle Of Wight CCG</t>
  </si>
  <si>
    <t>NHS Medway CCG</t>
  </si>
  <si>
    <t>NHS North East Hampshire And Farnham CCG</t>
  </si>
  <si>
    <t>NHS North Hampshire CCG</t>
  </si>
  <si>
    <t>NHS North West Surrey CCG</t>
  </si>
  <si>
    <t>NHS Oxfordshire CCG</t>
  </si>
  <si>
    <t>NHS Portsmouth CCG</t>
  </si>
  <si>
    <t>NHS South Eastern Hampshire CCG</t>
  </si>
  <si>
    <t>NHS South Kent Coast CCG</t>
  </si>
  <si>
    <t>NHS Southampton CCG</t>
  </si>
  <si>
    <t>NHS Surrey Downs CCG</t>
  </si>
  <si>
    <t>NHS Surrey Heath CCG</t>
  </si>
  <si>
    <t>NHS Swale CCG</t>
  </si>
  <si>
    <t>NHS Thanet CCG</t>
  </si>
  <si>
    <t>NHS West Hampshire CCG</t>
  </si>
  <si>
    <t>NHS West Kent CCG</t>
  </si>
  <si>
    <t>NHS England</t>
  </si>
  <si>
    <t>RYJ02</t>
  </si>
  <si>
    <t>Charing Cross Hospital - RYJ02</t>
  </si>
  <si>
    <t>RW603</t>
  </si>
  <si>
    <t>Royal Oldham Hospital - RW603</t>
  </si>
  <si>
    <t>RVV01</t>
  </si>
  <si>
    <t>William Harvey Hospital (Ashford) - RVV01</t>
  </si>
  <si>
    <t>RDU50</t>
  </si>
  <si>
    <t>Wexham Park Hospital - RDU50</t>
  </si>
  <si>
    <t>RJR05</t>
  </si>
  <si>
    <t>Countess Of Chester Hospital - RJR05</t>
  </si>
  <si>
    <t>RN325</t>
  </si>
  <si>
    <t>The Great Western Hospital - RN325</t>
  </si>
  <si>
    <t>RNZ02</t>
  </si>
  <si>
    <t>Salisbury District Hospital - RNZ02</t>
  </si>
  <si>
    <t>RYJ03</t>
  </si>
  <si>
    <t>Hammersmith Hospital - RYJ03</t>
  </si>
  <si>
    <t>Sources:</t>
  </si>
  <si>
    <t>MSA, collected via SDCS, NHS England and NHS Improvement (MSA breaches)</t>
  </si>
  <si>
    <t>Hospital Episode Statistics (HES), NHS Digital (FCE data)</t>
  </si>
  <si>
    <t>3. The MSA breach rate is the number of MSA breaches, per 1,000 finished consultant episodes. Due to timeliness of HES data, there is one year’s lag in the denominator data, compared to the MSA breaches.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</si>
  <si>
    <r>
      <t>Breach Rate</t>
    </r>
    <r>
      <rPr>
        <b/>
        <vertAlign val="superscript"/>
        <sz val="10"/>
        <color indexed="62"/>
        <rFont val="Verdana"/>
        <family val="2"/>
      </rPr>
      <t>3,4</t>
    </r>
  </si>
  <si>
    <r>
      <t>Finished Consultant Episodes</t>
    </r>
    <r>
      <rPr>
        <b/>
        <vertAlign val="superscript"/>
        <sz val="10"/>
        <color rgb="FF000080"/>
        <rFont val="Verdana"/>
        <family val="2"/>
      </rPr>
      <t>2</t>
    </r>
    <r>
      <rPr>
        <b/>
        <sz val="10"/>
        <color indexed="18"/>
        <rFont val="Verdana"/>
        <family val="2"/>
      </rPr>
      <t xml:space="preserve">
(from previous year)</t>
    </r>
  </si>
  <si>
    <r>
      <t>MSA Breaches</t>
    </r>
    <r>
      <rPr>
        <b/>
        <vertAlign val="superscript"/>
        <sz val="10"/>
        <color rgb="FF000080"/>
        <rFont val="Verdana"/>
        <family val="2"/>
      </rPr>
      <t>1</t>
    </r>
  </si>
  <si>
    <r>
      <t>Breach Rate</t>
    </r>
    <r>
      <rPr>
        <b/>
        <vertAlign val="superscript"/>
        <sz val="10"/>
        <color rgb="FF000080"/>
        <rFont val="Verdana"/>
        <family val="2"/>
      </rPr>
      <t>3</t>
    </r>
  </si>
  <si>
    <r>
      <t>Breach Rate</t>
    </r>
    <r>
      <rPr>
        <b/>
        <vertAlign val="superscript"/>
        <sz val="10"/>
        <color rgb="FF000080"/>
        <rFont val="Verdana"/>
        <family val="2"/>
      </rPr>
      <t>3</t>
    </r>
    <r>
      <rPr>
        <b/>
        <vertAlign val="superscript"/>
        <sz val="10"/>
        <color indexed="62"/>
        <rFont val="Verdana"/>
        <family val="2"/>
      </rPr>
      <t>,4</t>
    </r>
  </si>
  <si>
    <t>2. MSA breach data was collected by provider organisations for the first time in December 2010. Figures published during the early months of the collection from December 2010 to March 2011 should be treated with a degree of caution as providers were implementing and embedding new data collection procedures.
From April 2011 MSA data are mandatory for all NHS providers and flat-rate fines for MSA breaches have been built into organisations’ contracts. Therefore it is expected that MSA data collection processes are now fully embedded in the NHS and that the data submitted from April 2011 onwards is of a higher quality than in previous months.</t>
  </si>
  <si>
    <t>3. Only those provider sites for which one or more breaches were reported are displayed.  Those sites with zero breaches and for organisations where data was not returned are excluded.</t>
  </si>
  <si>
    <t>4. A breach rate is not calculated for the site-level data, as reliable activity data for the denominator in the breach rate calculation is not available at site level.</t>
  </si>
  <si>
    <r>
      <t>MSA Breaches</t>
    </r>
    <r>
      <rPr>
        <b/>
        <vertAlign val="superscript"/>
        <sz val="10"/>
        <color rgb="FF000080"/>
        <rFont val="Verdana"/>
        <family val="2"/>
      </rPr>
      <t>1,2,3,4</t>
    </r>
  </si>
  <si>
    <t>2. Finished Consultant Episode (FCE) data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
HES Disclosure Control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</si>
  <si>
    <t>4.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</si>
  <si>
    <r>
      <t>Breach Rate</t>
    </r>
    <r>
      <rPr>
        <b/>
        <vertAlign val="superscript"/>
        <sz val="10"/>
        <color indexed="62"/>
        <rFont val="Verdana"/>
        <family val="2"/>
      </rPr>
      <t>3</t>
    </r>
  </si>
  <si>
    <t xml:space="preserve">1. In September 2019 a revised policy, "Delivering same-sex accommodation" was published. Data providers were asked to ensure reporting of MSA breaches for the purposes of this collection were in line with the revised policy by January 2020. This transition period allows providers to make appropriate changes to enable them to report on this basis. As such this may impact on data quality for September - December 2019 data. Providers should all be reporting consistently and as per the updated guidance by January 2020. </t>
  </si>
  <si>
    <t>https://improvement.nhs.uk/documents/6005/Delivering_same_sex_accommodation_sep2019.pdf</t>
  </si>
  <si>
    <t>https://www.england.nhs.uk/statistics/wp-content/uploads/sites/2/2019/10/MSA-Guidance-v1.5.pdf</t>
  </si>
  <si>
    <r>
      <t>2. Finished Consultant Episode (FCE) data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t>
    </r>
    <r>
      <rPr>
        <sz val="8"/>
        <color rgb="FF0070C0"/>
        <rFont val="Verdana"/>
        <family val="2"/>
      </rPr>
      <t xml:space="preserve"> </t>
    </r>
    <r>
      <rPr>
        <sz val="8"/>
        <rFont val="Verdana"/>
        <family val="2"/>
      </rPr>
      <t xml:space="preserve">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
</t>
    </r>
    <r>
      <rPr>
        <u/>
        <sz val="8"/>
        <rFont val="Verdana"/>
        <family val="2"/>
      </rPr>
      <t xml:space="preserve">HES Disclosure Control
</t>
    </r>
    <r>
      <rPr>
        <sz val="8"/>
        <rFont val="Verdana"/>
        <family val="2"/>
      </rPr>
      <t>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</si>
  <si>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t>Breach Rate</t>
    </r>
    <r>
      <rPr>
        <b/>
        <vertAlign val="superscript"/>
        <sz val="10"/>
        <color indexed="18"/>
        <rFont val="Verdana"/>
        <family val="2"/>
      </rPr>
      <t>3,4</t>
    </r>
  </si>
  <si>
    <t>North Cumbria Integrated Care NHS Foundation Trust</t>
  </si>
  <si>
    <t>Gloucestershire Health and Care NHS Foundation Trust</t>
  </si>
  <si>
    <t>RDEE4</t>
  </si>
  <si>
    <t>Colchester General Hospital - RDEE4</t>
  </si>
  <si>
    <t>RWWWH</t>
  </si>
  <si>
    <t>Warrington Hospital - RWWWH</t>
  </si>
  <si>
    <t>N/A</t>
  </si>
  <si>
    <t>RGR50</t>
  </si>
  <si>
    <t>West Suffolk Hospital - RGR50</t>
  </si>
  <si>
    <t>RGT01</t>
  </si>
  <si>
    <t>Addenbrooke's Hospital - RGT01</t>
  </si>
  <si>
    <t>RRVNQ</t>
  </si>
  <si>
    <t>National Hospital For Neurology and Neurosurgery, Queen Square - RRVNQ</t>
  </si>
  <si>
    <t>RXN02</t>
  </si>
  <si>
    <t>Royal Preston Hospital - RXN02</t>
  </si>
  <si>
    <t>4. From January 2020 publication (November 2019 data) onwards:
- The number of MSA breaches attributable to each regional team has been aggregated based on the commissioner of care; previously this was     aggregated based on the provider of care
- Breaches for Non-English commissioned patients are excluded</t>
  </si>
  <si>
    <t>5. From January 2020 publication (November 2019 data) onwards breaches for Non-English commissioned patients are excluded.</t>
  </si>
  <si>
    <t>4. From January 2020 publication (November 2019 data) onwards breaches for Non-English commissioned patients are excluded.</t>
  </si>
  <si>
    <t>R1H12</t>
  </si>
  <si>
    <t>The Royal London Hospital - R1H12</t>
  </si>
  <si>
    <t>RTE03</t>
  </si>
  <si>
    <t>Gloucestershire Royal Hospital - RTE03</t>
  </si>
  <si>
    <t>RDZ20</t>
  </si>
  <si>
    <t>Royal Bournemouth General Hospital - RDZ20</t>
  </si>
  <si>
    <t>RHM01</t>
  </si>
  <si>
    <t>Southampton General Hospital - RHM01</t>
  </si>
  <si>
    <t>RM301</t>
  </si>
  <si>
    <t>Salford Royal - RM301</t>
  </si>
  <si>
    <t>RN541</t>
  </si>
  <si>
    <t>Royal Hampshire County Hospital - RN541</t>
  </si>
  <si>
    <t>RNN62</t>
  </si>
  <si>
    <t>Cumberland Infirmary - RNN62</t>
  </si>
  <si>
    <t>RT202</t>
  </si>
  <si>
    <t>Tameside Hospital Mental Health Services - RT202</t>
  </si>
  <si>
    <t>RW602</t>
  </si>
  <si>
    <t>North Manchester General Hospital - RW602</t>
  </si>
  <si>
    <t>RWG02</t>
  </si>
  <si>
    <t>Watford General Hospital - RWG02</t>
  </si>
  <si>
    <t>R0A07</t>
  </si>
  <si>
    <t>Wythenshawe Hospital - R0A07</t>
  </si>
  <si>
    <t>RAN01</t>
  </si>
  <si>
    <t>The Royal National Orthopaedic Hospital (Stanmore) - RAN01</t>
  </si>
  <si>
    <t>RAPNM</t>
  </si>
  <si>
    <t>North Middlesex Hospital - RAPNM</t>
  </si>
  <si>
    <t>RBA11</t>
  </si>
  <si>
    <t>Musgrove Park Hospital - RBA11</t>
  </si>
  <si>
    <t>RCBCA</t>
  </si>
  <si>
    <t>Scarborough General Hospital - RCBCA</t>
  </si>
  <si>
    <t>RCB55</t>
  </si>
  <si>
    <t>York Hospital - RCB55</t>
  </si>
  <si>
    <t>RK950</t>
  </si>
  <si>
    <t>Derriford Hospital - RK950</t>
  </si>
  <si>
    <t>RM102</t>
  </si>
  <si>
    <t>Norfolk and Norwich University Hospital - RM102</t>
  </si>
  <si>
    <t>RT204</t>
  </si>
  <si>
    <t>Birch Hill Hospital Mental Health Services - RT204</t>
  </si>
  <si>
    <t>RVR50</t>
  </si>
  <si>
    <t>Epsom Hospital - RVR50</t>
  </si>
  <si>
    <t>RVRTC</t>
  </si>
  <si>
    <t>South West London Elective Orthopaedic Centre - RVRTC</t>
  </si>
  <si>
    <t>RVR05</t>
  </si>
  <si>
    <t>St Helier Hospital - RVR05</t>
  </si>
  <si>
    <t>RXK02</t>
  </si>
  <si>
    <t>City Hospital - RXK02</t>
  </si>
  <si>
    <t>RXK01</t>
  </si>
  <si>
    <t>Sandwell General Hospital - RXK01</t>
  </si>
  <si>
    <t xml:space="preserve"> </t>
  </si>
  <si>
    <t>February 2020</t>
  </si>
  <si>
    <t>9th April 2020</t>
  </si>
  <si>
    <t>Barking, Havering and Redbridge University Hospitals NHS Trust</t>
  </si>
  <si>
    <t>Barnet, Enfield and Haringey Mental Health NHS Trust</t>
  </si>
  <si>
    <t>Barts Health NHS Trust</t>
  </si>
  <si>
    <t>Camden and Islington NHS Foundation Trust</t>
  </si>
  <si>
    <t>Central and North West London NHS Foundation Trust</t>
  </si>
  <si>
    <t>Central London Community Healthcare NHS Trust</t>
  </si>
  <si>
    <t>Chelsea and Westminster Hospital NHS Foundation Trust</t>
  </si>
  <si>
    <t>Circle</t>
  </si>
  <si>
    <t>Croydon Health Services NHS Trust</t>
  </si>
  <si>
    <t>East London NHS Foundation Trust</t>
  </si>
  <si>
    <t>Epsom and St Helier University Hospitals NHS Trust</t>
  </si>
  <si>
    <t>Great Ormond Street Hospital For Children NHS Foundation Trust</t>
  </si>
  <si>
    <t>Guy's and St Thomas' NHS Foundation Trust</t>
  </si>
  <si>
    <t>Homerton University Hospital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</si>
  <si>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</si>
  <si>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</si>
  <si>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</si>
  <si>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</si>
  <si>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</si>
  <si>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</si>
  <si>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</si>
  <si>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</si>
  <si>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Nuffield Health</t>
  </si>
  <si>
    <t>Oxleas NHS Foundation Trust</t>
  </si>
  <si>
    <t>Royal Brompton &amp; Harefield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</si>
  <si>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</si>
  <si>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</si>
  <si>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</si>
  <si>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</si>
  <si>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</si>
  <si>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</si>
  <si>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</si>
  <si>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</si>
  <si>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</si>
  <si>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</si>
  <si>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</si>
  <si>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</si>
  <si>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</si>
  <si>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</si>
  <si>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</si>
  <si>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</si>
  <si>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Hospitals NHS Foundation Trust</t>
  </si>
  <si>
    <t>Great Western Hospitals NHS Foundation Trust</t>
  </si>
  <si>
    <t>Livewell Southwest</t>
  </si>
  <si>
    <t>North Bristol NHS Trust</t>
  </si>
  <si>
    <t>North Somerset Community Partnership Community Interest Company</t>
  </si>
  <si>
    <t>Northern Devon Healthcare NHS Trust</t>
  </si>
  <si>
    <t>Poole Hospital NHS Foundation Trust</t>
  </si>
  <si>
    <t>Royal Cornwall Hospitals NHS Trust</t>
  </si>
  <si>
    <t>Royal Devon and Exeter NHS Foundation Trust</t>
  </si>
  <si>
    <t>Royal United Hospitals Bath NHS Foundation Trust</t>
  </si>
  <si>
    <t>Salisbury NHS Foundation Trust</t>
  </si>
  <si>
    <t>Somerset Partnership NHS Foundation Trust</t>
  </si>
  <si>
    <t>Taunton and Somerset NHS Foundation Trust</t>
  </si>
  <si>
    <t>The Royal Bournemouth and Christchurch Hospitals NHS Foundation Trust</t>
  </si>
  <si>
    <t>Torbay and South Devon NHS Foundation Trust</t>
  </si>
  <si>
    <t>University Hospitals Bristol NHS Foundation Trust</t>
  </si>
  <si>
    <t>University Hospitals Plymouth NHS Trust</t>
  </si>
  <si>
    <t>Weston Area Health NHS Trust</t>
  </si>
  <si>
    <t>Wiltshire Health &amp; Care</t>
  </si>
  <si>
    <t>Yeovil District Hospital NHS Foundation Trust</t>
  </si>
  <si>
    <t>Ashford and St Peter's Hospitals NHS Foundation Trust</t>
  </si>
  <si>
    <t>Berkshire Healthcare NHS Foundation Trust</t>
  </si>
  <si>
    <t>Brighton and Sussex University Hospitals NHS Trust</t>
  </si>
  <si>
    <t>Buckinghamshire Healthcare NHS Trust</t>
  </si>
  <si>
    <t>Care UK</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</si>
  <si>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</si>
  <si>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</si>
  <si>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</si>
  <si>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</si>
  <si>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</si>
  <si>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</si>
  <si>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</si>
  <si>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</si>
  <si>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</si>
  <si>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</si>
  <si>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</si>
  <si>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</si>
  <si>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</si>
  <si>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Oxford Health NHS Foundation Trust</t>
  </si>
  <si>
    <t>Oxford University Hospitals NHS Foundation Trust</t>
  </si>
  <si>
    <t>Portsmouth Hospitals NHS Trust</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</si>
  <si>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</si>
  <si>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</si>
  <si>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</si>
  <si>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</si>
  <si>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</si>
  <si>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</si>
  <si>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</si>
  <si>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</si>
  <si>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</si>
  <si>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</si>
  <si>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Western Sussex Hospitals NHS Foundation Trust</t>
  </si>
  <si>
    <t>Birmingham and Solihull Mental Health NHS Foundation Trust</t>
  </si>
  <si>
    <t>Birmingham Community Healthcare NHS Foundation Trust</t>
  </si>
  <si>
    <t>Birmingham Women's and Children's NHS Foundation Trust</t>
  </si>
  <si>
    <t>Black Country Partnership NHS Foundation Trust</t>
  </si>
  <si>
    <t>Chesterfield Royal Hospital NHS Foundation Trust</t>
  </si>
  <si>
    <t>Coventry and Warwickshire Partnership NHS Trust</t>
  </si>
  <si>
    <t>Derbyshire Community Health Services NHS Foundation Trust</t>
  </si>
  <si>
    <t>Derbyshire Healthcare NHS Foundation Trust</t>
  </si>
  <si>
    <t>Dudley and Walsall Mental Health Partnership NHS Trust</t>
  </si>
  <si>
    <t>George Eliot Hospital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</si>
  <si>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</si>
  <si>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</si>
  <si>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</si>
  <si>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</si>
  <si>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</si>
  <si>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</si>
  <si>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</si>
  <si>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</si>
  <si>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</si>
  <si>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</si>
  <si>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Sandwell and West Birmingham Hospitals NHS Trust</t>
  </si>
  <si>
    <t>Sherwood Forest Hospitals NHS Foundation Trust</t>
  </si>
  <si>
    <t>Shrewsbury and Telford Hospital NHS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</si>
  <si>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</si>
  <si>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</si>
  <si>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</si>
  <si>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</si>
  <si>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</si>
  <si>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</si>
  <si>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</si>
  <si>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</si>
  <si>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</si>
  <si>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</si>
  <si>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</si>
  <si>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</si>
  <si>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</si>
  <si>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</si>
  <si>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Worcestershire Health and Care NHS Trust</t>
  </si>
  <si>
    <t>Wye Valley NHS Trust</t>
  </si>
  <si>
    <t>Anglian Community Enterprise Community Interest Company (ACE CIC)</t>
  </si>
  <si>
    <t>Basildon and Thurrock University Hospitals NHS Foundation Trust</t>
  </si>
  <si>
    <t>Bedford Hospital NHS Trust</t>
  </si>
  <si>
    <t>Cambridge University Hospitals NHS Foundation Trust</t>
  </si>
  <si>
    <t>Cambridgeshire and Peterborough NHS Foundation Trust</t>
  </si>
  <si>
    <t>East and North Hertfordshire NHS Trust</t>
  </si>
  <si>
    <t>East Suffolk and North Essex NHS Foundation Trust</t>
  </si>
  <si>
    <t>Essex Partnership University NHS Foundation Trust</t>
  </si>
  <si>
    <t>Hertfordshire Community NHS Trust</t>
  </si>
  <si>
    <t>Hertfordshire Partnership University NHS Foundation Trust</t>
  </si>
  <si>
    <t>James Paget University Hospitals NHS Foundation Trust</t>
  </si>
  <si>
    <t>Luton and Dunstable University Hospital NHS Foundation Trust</t>
  </si>
  <si>
    <t>Mid Essex Hospital Services NHS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</si>
  <si>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</si>
  <si>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</si>
  <si>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</si>
  <si>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</si>
  <si>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</si>
  <si>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</si>
  <si>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</si>
  <si>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</si>
  <si>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Southend University Hospital NHS Foundation Trust</t>
  </si>
  <si>
    <t>The Princess Alexandra Hospital NHS Trust</t>
  </si>
  <si>
    <t>The Queen Elizabeth Hospital, King's Lynn, NHS Foundation Trust</t>
  </si>
  <si>
    <t>West Hertfordshire Hospitals NHS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</si>
  <si>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</si>
  <si>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</si>
  <si>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</si>
  <si>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</si>
  <si>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</si>
  <si>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</si>
  <si>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</si>
  <si>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</si>
  <si>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</si>
  <si>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</si>
  <si>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</si>
  <si>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</si>
  <si>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</si>
  <si>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</si>
  <si>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</si>
  <si>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</si>
  <si>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</si>
  <si>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</si>
  <si>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 West Boroughs Healthcare NHS Foundation Trust</t>
  </si>
  <si>
    <t>Pennine Acute Hospitals NHS Trust</t>
  </si>
  <si>
    <t>Pennine Care NHS Foundation Trust</t>
  </si>
  <si>
    <t>Salford Royal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</si>
  <si>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</si>
  <si>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</si>
  <si>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</si>
  <si>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</si>
  <si>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</si>
  <si>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</si>
  <si>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</si>
  <si>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</si>
  <si>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Virgin Care Ltd</t>
  </si>
  <si>
    <t>Virgin Care Services Ltd</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</si>
  <si>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</si>
  <si>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</si>
  <si>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</si>
  <si>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</si>
  <si>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</si>
  <si>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</si>
  <si>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</si>
  <si>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</si>
  <si>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</si>
  <si>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</si>
  <si>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</si>
  <si>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</si>
  <si>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</si>
  <si>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</si>
  <si>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</si>
  <si>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</si>
  <si>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</si>
  <si>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</si>
  <si>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</si>
  <si>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</si>
  <si>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</si>
  <si>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</si>
  <si>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</si>
  <si>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</si>
  <si>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</si>
  <si>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</si>
  <si>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</si>
  <si>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</si>
  <si>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</si>
  <si>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</si>
  <si>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West Yorkshire Partnership NHS Foundation Trust</t>
  </si>
  <si>
    <t>Tees, Esk and Wear Valleys NHS Foundation Trust</t>
  </si>
  <si>
    <t>The Newcastle Upon Tyne Hospitals NHS Foundation Trust</t>
  </si>
  <si>
    <t>The Rotherham NHS Foundation Trust</t>
  </si>
  <si>
    <t>York Teaching Hospital NHS Foundation Trust</t>
  </si>
  <si>
    <t>Barking, Havering And Redbridge University Hospitals NHS Trust</t>
  </si>
  <si>
    <t>Chelsea And Westminster Hospital NHS Foundation Trust</t>
  </si>
  <si>
    <t>Guy's And St Thomas' NHS Foundation Trust</t>
  </si>
  <si>
    <t>Epsom And St Helier University Hospitals NHS Trust</t>
  </si>
  <si>
    <t>Lewisham And Greenwich NHS Trust</t>
  </si>
  <si>
    <t>Royal Devon And Exeter NHS Foundation Trust</t>
  </si>
  <si>
    <t>Taunton And Somerset NHS Foundation Trust</t>
  </si>
  <si>
    <t>The Royal Bournemouth And Christchurch Hospitals NHS Foundation Trust</t>
  </si>
  <si>
    <t>Torbay And South Devon NHS Foundation Trust</t>
  </si>
  <si>
    <t>Ashford And St Peter's Hospitals NHS Foundation Trust</t>
  </si>
  <si>
    <t>Brighton And Sussex University Hospitals NHS Trust</t>
  </si>
  <si>
    <t>Dartford And Gravesham NHS Trust</t>
  </si>
  <si>
    <t>Isle Of Wight NHS Trust</t>
  </si>
  <si>
    <t>Maidstone And Tunbridge Wells NHS Trust</t>
  </si>
  <si>
    <t>Surrey And Sussex Healthcare NHS Trust</t>
  </si>
  <si>
    <t>Birmingham Women's And Children's NHS Foundation Trust</t>
  </si>
  <si>
    <t>Sandwell And West Birmingham Hospitals NHS Trust</t>
  </si>
  <si>
    <t>Shrewsbury And Telford Hospital NHS Trust</t>
  </si>
  <si>
    <t>The Robert Jones And Agnes Hunt Orthopaedic Hospital NHS Foundation Trust</t>
  </si>
  <si>
    <t>University Hospitals Coventry And Warwickshire NHS Trust</t>
  </si>
  <si>
    <t>University Hospitals Of Derby And Burton NHS Foundation Trust</t>
  </si>
  <si>
    <t>University Hospitals Of Leicester NHS Trust</t>
  </si>
  <si>
    <t>University Hospitals Of North Midlands NHS Trust</t>
  </si>
  <si>
    <t>Basildon And Thurrock University Hospitals NHS Foundation Trust</t>
  </si>
  <si>
    <t>East And North Hertfordshire NHS Trust</t>
  </si>
  <si>
    <t>East Suffolk And North Essex NHS Foundation Trust</t>
  </si>
  <si>
    <t>Luton And Dunstable University Hospital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</si>
  <si>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</si>
  <si>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</si>
  <si>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</si>
  <si>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</si>
  <si>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</si>
  <si>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</si>
  <si>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</si>
  <si>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</si>
  <si>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</si>
  <si>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</si>
  <si>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</si>
  <si>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</si>
  <si>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</si>
  <si>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</si>
  <si>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</si>
  <si>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</si>
  <si>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</si>
  <si>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</si>
  <si>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</si>
  <si>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</si>
  <si>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</si>
  <si>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</si>
  <si>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Gloucestershire Health And Care NHS Foundation Trust</t>
  </si>
  <si>
    <t>Avon And Wiltshire Mental Health Partnership NHS Trust</t>
  </si>
  <si>
    <t>Kent And Medway NHS And Social Care Partnership Trust</t>
  </si>
  <si>
    <t>Surrey And Borders Partnership NHS Foundation Trust</t>
  </si>
  <si>
    <t>Birmingham And Solihull Mental Health NHS Foundation Trust</t>
  </si>
  <si>
    <t>Coventry And Warwickshire Partnership NHS Trust</t>
  </si>
  <si>
    <t>Dudley And Walsall Mental Health Partnership NHS Trust</t>
  </si>
  <si>
    <t>Worcestershire Health And Care NHS Trust</t>
  </si>
  <si>
    <t>Cambridgeshire And Peterborough NHS Foundation Trust</t>
  </si>
  <si>
    <t>Norfolk And Suffolk NHS Foundation Trust</t>
  </si>
  <si>
    <t>Norfolk Community Health And Care NHS Trust</t>
  </si>
  <si>
    <t>Cheshire And Wirral Partnership NHS Foundation Trust</t>
  </si>
  <si>
    <t>Leeds And York Partnership NHS Foundation Trust</t>
  </si>
  <si>
    <t>Cumbria, Northumberland, Tyne And Wear NHS Foundation Trust</t>
  </si>
  <si>
    <t>Rotherham Doncaster And South Humber NHS Foundation Trust</t>
  </si>
  <si>
    <t>Tees, Esk And Wear Valleys NHS Foundation Trust</t>
  </si>
  <si>
    <t>Navigo Health And Social Care CIC</t>
  </si>
  <si>
    <t xml:space="preserve">5. This includes 2,637 breaches reported by Epsom and St Helier University Hospitals NHS Trust. Previously the Trust incorrectly reported data to the national collection. The Trust has now rectified this following an internal review of processes. </t>
  </si>
  <si>
    <t xml:space="preserve">6. This includes 2,637 breaches reported by Epsom and St Helier University Hospitals NHS Trust. Previously the Trust incorrectly reported data to the national collection. The Trust has now rectified this following an internal review of processes.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</si>
</sst>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
    <numFmt numFmtId="168" formatCode="0.00000000000"/>
    <numFmt numFmtId="169" formatCode="_(* #,##0_);_(* \(#,##0\);_(* &quot;-&quot;??_);_(@_)"/>
    <numFmt numFmtId="170" formatCode="0.000"/>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sz val="14"/>
      <name val="Verdana"/>
      <family val="2"/>
    </font>
    <font>
      <b/>
      <sz val="10"/>
      <name val="Verdana"/>
      <family val="2"/>
    </font>
    <font>
      <sz val="9"/>
      <name val="Verdana"/>
      <family val="2"/>
    </font>
    <font>
      <sz val="10"/>
      <color indexed="9"/>
      <name val="Verdana"/>
      <family val="2"/>
    </font>
    <font>
      <sz val="8"/>
      <name val="Verdana"/>
      <family val="2"/>
    </font>
    <font>
      <sz val="8"/>
      <name val="Arial"/>
      <family val="2"/>
    </font>
    <font>
      <sz val="10"/>
      <name val="Arial"/>
      <family val="2"/>
    </font>
    <font>
      <b/>
      <sz val="10"/>
      <color indexed="18"/>
      <name val="Verdana"/>
      <family val="2"/>
    </font>
    <font>
      <b/>
      <vertAlign val="superscript"/>
      <sz val="10"/>
      <color indexed="18"/>
      <name val="Verdana"/>
      <family val="2"/>
    </font>
    <font>
      <b/>
      <vertAlign val="superscript"/>
      <sz val="10"/>
      <color indexed="62"/>
      <name val="Verdana"/>
      <family val="2"/>
    </font>
    <font>
      <sz val="10"/>
      <color indexed="8"/>
      <name val="Verdana"/>
      <family val="2"/>
    </font>
    <font>
      <b/>
      <sz val="10"/>
      <name val="Arial"/>
      <family val="2"/>
    </font>
    <font>
      <sz val="14"/>
      <color theme="0"/>
      <name val="Verdana"/>
      <family val="2"/>
    </font>
    <font>
      <sz val="10"/>
      <color theme="0"/>
      <name val="Verdana"/>
      <family val="2"/>
    </font>
    <font>
      <b/>
      <vertAlign val="superscript"/>
      <sz val="10"/>
      <color rgb="FF000080"/>
      <name val="Verdana"/>
      <family val="2"/>
    </font>
    <font>
      <sz val="8"/>
      <color rgb="FF0070C0"/>
      <name val="Verdana"/>
      <family val="2"/>
    </font>
    <font>
      <u/>
      <sz val="8"/>
      <name val="Verdana"/>
      <family val="2"/>
    </font>
    <font>
      <u/>
      <sz val="10"/>
      <color theme="10"/>
      <name val="Arial"/>
      <family val="2"/>
    </font>
    <font>
      <vertAlign val="superscript"/>
      <sz val="8"/>
      <name val="Verdana"/>
      <family val="2"/>
    </font>
    <font>
      <sz val="10"/>
      <color rgb="FFFF0000"/>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6">
    <xf numFmtId="0" fontId="0" fillId="0" borderId="0"/>
    <xf numFmtId="164" fontId="3" fillId="0" borderId="0" applyFont="0" applyFill="0" applyBorder="0" applyAlignment="0" applyProtection="0"/>
    <xf numFmtId="0" fontId="12" fillId="0" borderId="0"/>
    <xf numFmtId="9" fontId="3"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164" fontId="1" fillId="0" borderId="0" applyFont="0" applyFill="0" applyBorder="0" applyAlignment="0" applyProtection="0"/>
    <xf numFmtId="0" fontId="23" fillId="0" borderId="0" applyNumberFormat="0" applyFill="0" applyBorder="0" applyAlignment="0" applyProtection="0"/>
  </cellStyleXfs>
  <cellXfs count="136">
    <xf numFmtId="0" fontId="0" fillId="0" borderId="0" xfId="0"/>
    <xf numFmtId="0" fontId="4" fillId="2" borderId="0" xfId="0" applyFont="1" applyFill="1" applyAlignment="1">
      <alignment vertical="center"/>
    </xf>
    <xf numFmtId="0" fontId="9" fillId="2" borderId="0" xfId="0" applyFont="1" applyFill="1" applyAlignment="1">
      <alignment vertical="center"/>
    </xf>
    <xf numFmtId="0" fontId="13" fillId="3" borderId="1" xfId="0" applyFont="1" applyFill="1" applyBorder="1" applyAlignment="1">
      <alignment vertical="center"/>
    </xf>
    <xf numFmtId="0" fontId="13" fillId="3" borderId="1" xfId="0" applyFont="1" applyFill="1" applyBorder="1" applyAlignment="1">
      <alignment horizontal="center" vertical="center"/>
    </xf>
    <xf numFmtId="0" fontId="13" fillId="3" borderId="1" xfId="0" applyFont="1" applyFill="1" applyBorder="1" applyAlignment="1">
      <alignment vertical="center" wrapText="1"/>
    </xf>
    <xf numFmtId="0" fontId="7" fillId="0" borderId="1" xfId="0" applyFont="1" applyFill="1" applyBorder="1" applyAlignment="1">
      <alignment vertical="center"/>
    </xf>
    <xf numFmtId="3"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17" fillId="0" borderId="0" xfId="0" applyFont="1"/>
    <xf numFmtId="0" fontId="3" fillId="0" borderId="0" xfId="0" applyFont="1"/>
    <xf numFmtId="0" fontId="13" fillId="3" borderId="1" xfId="0" applyFont="1" applyFill="1" applyBorder="1" applyAlignment="1">
      <alignment horizontal="left" vertical="center" wrapText="1"/>
    </xf>
    <xf numFmtId="15" fontId="0" fillId="0" borderId="0" xfId="0" applyNumberFormat="1"/>
    <xf numFmtId="0" fontId="4" fillId="0" borderId="0" xfId="0" applyFont="1" applyFill="1" applyAlignment="1">
      <alignment vertical="center"/>
    </xf>
    <xf numFmtId="0" fontId="4"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wrapText="1"/>
    </xf>
    <xf numFmtId="0" fontId="10" fillId="2" borderId="0" xfId="0" applyFont="1" applyFill="1" applyAlignment="1">
      <alignment vertical="center"/>
    </xf>
    <xf numFmtId="0" fontId="5" fillId="2" borderId="5" xfId="0" applyFont="1" applyFill="1" applyBorder="1" applyAlignment="1">
      <alignment vertical="center"/>
    </xf>
    <xf numFmtId="0" fontId="4" fillId="2" borderId="1" xfId="0" applyFont="1" applyFill="1" applyBorder="1" applyAlignment="1">
      <alignment horizontal="center" vertical="center"/>
    </xf>
    <xf numFmtId="0" fontId="7" fillId="2" borderId="1" xfId="0" applyFont="1" applyFill="1" applyBorder="1" applyAlignment="1">
      <alignment vertical="center"/>
    </xf>
    <xf numFmtId="3" fontId="7" fillId="2" borderId="1" xfId="0" applyNumberFormat="1" applyFont="1" applyFill="1" applyBorder="1" applyAlignment="1">
      <alignment vertical="center"/>
    </xf>
    <xf numFmtId="166" fontId="7" fillId="2" borderId="1" xfId="0" applyNumberFormat="1" applyFont="1" applyFill="1" applyBorder="1" applyAlignment="1">
      <alignment vertical="center"/>
    </xf>
    <xf numFmtId="3" fontId="4" fillId="2" borderId="0" xfId="0" applyNumberFormat="1" applyFont="1" applyFill="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3" fontId="4" fillId="2" borderId="2" xfId="0" applyNumberFormat="1" applyFont="1" applyFill="1" applyBorder="1" applyAlignment="1">
      <alignment vertical="center"/>
    </xf>
    <xf numFmtId="166" fontId="4" fillId="2" borderId="10"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8" xfId="0" applyFont="1" applyFill="1" applyBorder="1" applyAlignment="1">
      <alignment vertical="center"/>
    </xf>
    <xf numFmtId="3" fontId="4" fillId="2" borderId="3" xfId="0" applyNumberFormat="1" applyFont="1" applyFill="1" applyBorder="1" applyAlignment="1">
      <alignment vertical="center"/>
    </xf>
    <xf numFmtId="166" fontId="4" fillId="2" borderId="11" xfId="0" applyNumberFormat="1" applyFont="1" applyFill="1" applyBorder="1" applyAlignment="1">
      <alignment horizontal="righ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6" fontId="4" fillId="2" borderId="4"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0" fillId="0" borderId="0" xfId="0" applyAlignment="1">
      <alignment vertical="center"/>
    </xf>
    <xf numFmtId="0" fontId="5" fillId="2" borderId="0" xfId="0" applyFont="1" applyFill="1" applyAlignment="1">
      <alignment vertical="center"/>
    </xf>
    <xf numFmtId="17" fontId="5" fillId="2" borderId="0" xfId="0" quotePrefix="1" applyNumberFormat="1" applyFont="1" applyFill="1" applyAlignment="1">
      <alignment vertical="center"/>
    </xf>
    <xf numFmtId="0" fontId="18" fillId="2" borderId="0" xfId="0" applyFont="1" applyFill="1" applyAlignment="1">
      <alignment vertical="center"/>
    </xf>
    <xf numFmtId="0" fontId="19" fillId="2" borderId="0" xfId="0" applyFont="1" applyFill="1" applyAlignment="1">
      <alignment vertical="center"/>
    </xf>
    <xf numFmtId="166" fontId="7" fillId="2" borderId="0" xfId="0" applyNumberFormat="1" applyFont="1" applyFill="1" applyBorder="1" applyAlignment="1">
      <alignment vertical="center"/>
    </xf>
    <xf numFmtId="9" fontId="4" fillId="2" borderId="0" xfId="3" applyFont="1" applyFill="1" applyAlignment="1">
      <alignment vertical="center"/>
    </xf>
    <xf numFmtId="166" fontId="4" fillId="2" borderId="2" xfId="0" applyNumberFormat="1" applyFont="1" applyFill="1" applyBorder="1" applyAlignment="1">
      <alignment horizontal="right" vertical="center"/>
    </xf>
    <xf numFmtId="166" fontId="4" fillId="2" borderId="3" xfId="0" applyNumberFormat="1" applyFont="1" applyFill="1" applyBorder="1" applyAlignment="1">
      <alignment horizontal="right" vertical="center"/>
    </xf>
    <xf numFmtId="0" fontId="4" fillId="0" borderId="3" xfId="0" applyFont="1" applyFill="1" applyBorder="1" applyAlignment="1">
      <alignment vertical="center"/>
    </xf>
    <xf numFmtId="0" fontId="4" fillId="2" borderId="3" xfId="0" applyFont="1" applyFill="1" applyBorder="1" applyAlignment="1">
      <alignment horizontal="righ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166" fontId="7" fillId="2" borderId="1" xfId="0" applyNumberFormat="1" applyFont="1" applyFill="1" applyBorder="1" applyAlignment="1">
      <alignment horizontal="right" vertical="center"/>
    </xf>
    <xf numFmtId="0" fontId="4" fillId="2" borderId="2" xfId="0" applyFont="1" applyFill="1" applyBorder="1" applyAlignment="1">
      <alignment horizontal="right" vertical="center"/>
    </xf>
    <xf numFmtId="0" fontId="4" fillId="2" borderId="7" xfId="0" applyFont="1" applyFill="1" applyBorder="1" applyAlignment="1">
      <alignment vertical="center"/>
    </xf>
    <xf numFmtId="165" fontId="4" fillId="2" borderId="7" xfId="0" applyNumberFormat="1" applyFont="1" applyFill="1" applyBorder="1" applyAlignment="1">
      <alignment vertical="center"/>
    </xf>
    <xf numFmtId="165" fontId="4" fillId="2" borderId="0" xfId="0" applyNumberFormat="1" applyFont="1" applyFill="1" applyBorder="1" applyAlignment="1">
      <alignment vertical="center"/>
    </xf>
    <xf numFmtId="166" fontId="4" fillId="0" borderId="3" xfId="0" applyNumberFormat="1" applyFont="1" applyFill="1" applyBorder="1" applyAlignment="1">
      <alignment horizontal="right" vertical="center"/>
    </xf>
    <xf numFmtId="0" fontId="4" fillId="0" borderId="4" xfId="0" applyFont="1" applyFill="1" applyBorder="1" applyAlignment="1">
      <alignment vertical="center"/>
    </xf>
    <xf numFmtId="0" fontId="4" fillId="2" borderId="4" xfId="0" applyFont="1" applyFill="1" applyBorder="1" applyAlignment="1">
      <alignment horizontal="right" vertical="center"/>
    </xf>
    <xf numFmtId="0" fontId="5" fillId="2" borderId="0" xfId="0" applyFont="1" applyFill="1" applyAlignment="1">
      <alignment horizontal="left" vertical="center"/>
    </xf>
    <xf numFmtId="0" fontId="4" fillId="2" borderId="0" xfId="0" applyFont="1" applyFill="1" applyAlignment="1">
      <alignment horizontal="left" vertical="center" wrapText="1"/>
    </xf>
    <xf numFmtId="17" fontId="5" fillId="2" borderId="0" xfId="0" quotePrefix="1" applyNumberFormat="1" applyFont="1" applyFill="1" applyAlignment="1">
      <alignment horizontal="left" vertical="center"/>
    </xf>
    <xf numFmtId="0" fontId="4" fillId="2" borderId="0" xfId="0" applyFont="1" applyFill="1" applyAlignment="1">
      <alignment horizontal="left" vertical="center"/>
    </xf>
    <xf numFmtId="0" fontId="4" fillId="0" borderId="2" xfId="0" applyFont="1" applyFill="1" applyBorder="1" applyAlignment="1">
      <alignment vertical="center"/>
    </xf>
    <xf numFmtId="0" fontId="5" fillId="2" borderId="0" xfId="0" quotePrefix="1" applyNumberFormat="1" applyFont="1" applyFill="1" applyAlignment="1">
      <alignment vertical="center"/>
    </xf>
    <xf numFmtId="1" fontId="4" fillId="2" borderId="0" xfId="0" applyNumberFormat="1" applyFont="1" applyFill="1" applyAlignment="1">
      <alignment vertical="center"/>
    </xf>
    <xf numFmtId="0" fontId="19" fillId="0" borderId="0" xfId="0" applyFont="1" applyFill="1" applyAlignment="1">
      <alignment vertical="center"/>
    </xf>
    <xf numFmtId="166" fontId="4" fillId="0" borderId="2" xfId="0" applyNumberFormat="1" applyFont="1" applyFill="1" applyBorder="1" applyAlignment="1">
      <alignment horizontal="right" vertical="center"/>
    </xf>
    <xf numFmtId="3" fontId="0" fillId="0" borderId="0" xfId="0" applyNumberFormat="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168" fontId="8" fillId="0" borderId="0" xfId="0" applyNumberFormat="1" applyFont="1" applyFill="1" applyAlignment="1">
      <alignment vertical="center"/>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10" fillId="2" borderId="0" xfId="0" applyFont="1" applyFill="1" applyBorder="1" applyAlignment="1">
      <alignment vertical="center" wrapText="1"/>
    </xf>
    <xf numFmtId="0" fontId="4" fillId="0" borderId="6" xfId="0" applyFont="1" applyFill="1" applyBorder="1" applyAlignment="1">
      <alignment vertical="center"/>
    </xf>
    <xf numFmtId="0" fontId="4" fillId="2" borderId="12" xfId="0" applyFont="1" applyFill="1" applyBorder="1" applyAlignment="1">
      <alignment vertical="center"/>
    </xf>
    <xf numFmtId="49" fontId="5" fillId="2" borderId="0" xfId="0" applyNumberFormat="1" applyFont="1" applyFill="1" applyAlignment="1">
      <alignment vertical="center"/>
    </xf>
    <xf numFmtId="17" fontId="4" fillId="2" borderId="0" xfId="0" applyNumberFormat="1" applyFont="1" applyFill="1" applyAlignment="1">
      <alignment vertical="center"/>
    </xf>
    <xf numFmtId="0" fontId="10" fillId="2" borderId="0" xfId="0" applyFont="1" applyFill="1" applyAlignment="1">
      <alignment horizontal="left" vertical="center" wrapText="1"/>
    </xf>
    <xf numFmtId="164" fontId="4" fillId="2" borderId="0" xfId="1" applyFont="1" applyFill="1" applyAlignment="1">
      <alignment vertical="center"/>
    </xf>
    <xf numFmtId="3" fontId="4" fillId="2" borderId="0" xfId="0" applyNumberFormat="1" applyFont="1" applyFill="1" applyBorder="1" applyAlignment="1">
      <alignment vertical="center"/>
    </xf>
    <xf numFmtId="166" fontId="4" fillId="2" borderId="0" xfId="0" applyNumberFormat="1" applyFont="1" applyFill="1" applyBorder="1" applyAlignment="1">
      <alignment vertical="center"/>
    </xf>
    <xf numFmtId="1" fontId="4" fillId="2" borderId="2" xfId="0" applyNumberFormat="1" applyFont="1" applyFill="1" applyBorder="1" applyAlignment="1">
      <alignment vertical="center"/>
    </xf>
    <xf numFmtId="166" fontId="4" fillId="2" borderId="2" xfId="0" applyNumberFormat="1" applyFont="1" applyFill="1" applyBorder="1" applyAlignment="1">
      <alignment vertical="center"/>
    </xf>
    <xf numFmtId="1" fontId="4" fillId="2" borderId="3" xfId="0" applyNumberFormat="1" applyFont="1" applyFill="1" applyBorder="1" applyAlignment="1">
      <alignment vertical="center"/>
    </xf>
    <xf numFmtId="166" fontId="4" fillId="2" borderId="3" xfId="0" applyNumberFormat="1" applyFont="1" applyFill="1" applyBorder="1" applyAlignment="1">
      <alignment vertical="center"/>
    </xf>
    <xf numFmtId="1" fontId="4" fillId="2" borderId="4" xfId="0" applyNumberFormat="1" applyFont="1" applyFill="1" applyBorder="1" applyAlignment="1">
      <alignment vertical="center"/>
    </xf>
    <xf numFmtId="167" fontId="10" fillId="2" borderId="0" xfId="0" applyNumberFormat="1" applyFont="1" applyFill="1" applyAlignment="1">
      <alignment vertical="center" wrapText="1"/>
    </xf>
    <xf numFmtId="3" fontId="10" fillId="2" borderId="0" xfId="0" applyNumberFormat="1" applyFont="1" applyFill="1" applyAlignment="1">
      <alignment vertical="center" wrapText="1"/>
    </xf>
    <xf numFmtId="166" fontId="4" fillId="2" borderId="0" xfId="0" applyNumberFormat="1" applyFont="1" applyFill="1" applyBorder="1" applyAlignment="1">
      <alignment horizontal="right" vertical="center"/>
    </xf>
    <xf numFmtId="165" fontId="4" fillId="2" borderId="0" xfId="3" applyNumberFormat="1" applyFont="1" applyFill="1" applyAlignment="1">
      <alignment vertical="center"/>
    </xf>
    <xf numFmtId="170" fontId="6" fillId="2" borderId="0" xfId="0" applyNumberFormat="1" applyFont="1" applyFill="1" applyAlignment="1">
      <alignment vertical="center"/>
    </xf>
    <xf numFmtId="170" fontId="4" fillId="2" borderId="0" xfId="0" applyNumberFormat="1" applyFont="1" applyFill="1" applyAlignment="1">
      <alignment vertical="center"/>
    </xf>
    <xf numFmtId="170" fontId="4" fillId="0" borderId="0" xfId="0" applyNumberFormat="1" applyFont="1" applyFill="1" applyAlignment="1">
      <alignment vertical="center"/>
    </xf>
    <xf numFmtId="166" fontId="4" fillId="0" borderId="0" xfId="0" applyNumberFormat="1" applyFont="1" applyFill="1" applyAlignment="1">
      <alignment vertical="center"/>
    </xf>
    <xf numFmtId="0" fontId="4" fillId="2" borderId="13" xfId="0" applyFont="1" applyFill="1" applyBorder="1" applyAlignment="1">
      <alignment vertical="center"/>
    </xf>
    <xf numFmtId="3" fontId="4" fillId="2" borderId="4" xfId="0" applyNumberFormat="1" applyFont="1" applyFill="1" applyBorder="1" applyAlignment="1">
      <alignment vertical="center"/>
    </xf>
    <xf numFmtId="166" fontId="4" fillId="2" borderId="14" xfId="0" applyNumberFormat="1" applyFont="1" applyFill="1" applyBorder="1" applyAlignment="1">
      <alignment horizontal="right" vertical="center"/>
    </xf>
    <xf numFmtId="0" fontId="16" fillId="2" borderId="3" xfId="0" applyFont="1" applyFill="1" applyBorder="1" applyAlignment="1">
      <alignment horizontal="left"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right" vertical="center" wrapText="1"/>
    </xf>
    <xf numFmtId="0" fontId="4" fillId="2" borderId="0" xfId="0" applyFont="1" applyFill="1" applyAlignment="1">
      <alignment horizontal="center" vertical="center" wrapText="1"/>
    </xf>
    <xf numFmtId="0" fontId="10" fillId="0" borderId="0" xfId="0" applyFont="1" applyFill="1" applyAlignment="1">
      <alignment vertical="center"/>
    </xf>
    <xf numFmtId="169" fontId="4" fillId="2" borderId="2" xfId="1" applyNumberFormat="1" applyFont="1" applyFill="1" applyBorder="1" applyAlignment="1">
      <alignment vertical="center"/>
    </xf>
    <xf numFmtId="169" fontId="4" fillId="2" borderId="3" xfId="1" applyNumberFormat="1" applyFont="1" applyFill="1" applyBorder="1" applyAlignment="1">
      <alignment vertical="center"/>
    </xf>
    <xf numFmtId="3" fontId="4" fillId="2" borderId="1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4" xfId="0" applyNumberFormat="1" applyFont="1" applyFill="1" applyBorder="1" applyAlignment="1">
      <alignment horizontal="right" vertical="center"/>
    </xf>
    <xf numFmtId="0" fontId="8" fillId="0" borderId="0" xfId="0" applyFont="1" applyFill="1" applyBorder="1" applyAlignment="1">
      <alignment vertical="center"/>
    </xf>
    <xf numFmtId="169" fontId="4" fillId="2" borderId="3" xfId="1" applyNumberFormat="1" applyFont="1" applyFill="1" applyBorder="1" applyAlignment="1">
      <alignment horizontal="right" vertical="center"/>
    </xf>
    <xf numFmtId="169" fontId="4" fillId="2" borderId="2" xfId="1" applyNumberFormat="1" applyFont="1" applyFill="1" applyBorder="1" applyAlignment="1">
      <alignment horizontal="right" vertical="center"/>
    </xf>
    <xf numFmtId="169" fontId="4" fillId="2" borderId="4" xfId="1" applyNumberFormat="1" applyFont="1" applyFill="1" applyBorder="1" applyAlignment="1">
      <alignment horizontal="right" vertical="center"/>
    </xf>
    <xf numFmtId="169" fontId="4" fillId="0" borderId="2" xfId="1" applyNumberFormat="1" applyFont="1" applyFill="1" applyBorder="1" applyAlignment="1">
      <alignment horizontal="right" vertical="center"/>
    </xf>
    <xf numFmtId="169" fontId="4" fillId="0" borderId="3" xfId="1" applyNumberFormat="1" applyFont="1" applyFill="1" applyBorder="1" applyAlignment="1">
      <alignment horizontal="right" vertical="center"/>
    </xf>
    <xf numFmtId="0" fontId="10" fillId="2" borderId="0" xfId="0" applyFont="1" applyFill="1" applyAlignment="1">
      <alignment vertical="center" wrapText="1"/>
    </xf>
    <xf numFmtId="0" fontId="10" fillId="0" borderId="0" xfId="0" applyFont="1" applyFill="1" applyBorder="1" applyAlignment="1">
      <alignment vertical="center"/>
    </xf>
    <xf numFmtId="0" fontId="23" fillId="0" borderId="0" xfId="15" applyAlignment="1">
      <alignment vertical="center"/>
    </xf>
    <xf numFmtId="0" fontId="24" fillId="0" borderId="0" xfId="0" applyFont="1" applyAlignment="1">
      <alignment vertical="center"/>
    </xf>
    <xf numFmtId="169" fontId="4" fillId="0" borderId="4" xfId="1" applyNumberFormat="1" applyFont="1" applyFill="1" applyBorder="1" applyAlignment="1">
      <alignment horizontal="right" vertical="center"/>
    </xf>
    <xf numFmtId="166" fontId="4" fillId="0" borderId="4" xfId="0" applyNumberFormat="1" applyFont="1" applyFill="1" applyBorder="1" applyAlignment="1">
      <alignment horizontal="right" vertical="center"/>
    </xf>
    <xf numFmtId="0" fontId="25" fillId="0" borderId="0" xfId="0" applyFont="1" applyFill="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wrapText="1"/>
    </xf>
    <xf numFmtId="1" fontId="4" fillId="0" borderId="2" xfId="0" applyNumberFormat="1" applyFont="1" applyFill="1" applyBorder="1" applyAlignment="1">
      <alignment vertical="center"/>
    </xf>
    <xf numFmtId="1" fontId="4" fillId="0" borderId="3" xfId="0" applyNumberFormat="1" applyFont="1" applyFill="1" applyBorder="1" applyAlignment="1">
      <alignment vertical="center"/>
    </xf>
    <xf numFmtId="1" fontId="4" fillId="0" borderId="4" xfId="0" applyNumberFormat="1" applyFont="1" applyFill="1" applyBorder="1" applyAlignment="1">
      <alignment vertical="center"/>
    </xf>
    <xf numFmtId="169" fontId="4" fillId="0" borderId="3" xfId="1" applyNumberFormat="1" applyFont="1" applyFill="1" applyBorder="1" applyAlignment="1">
      <alignment vertical="center"/>
    </xf>
    <xf numFmtId="0" fontId="10" fillId="2" borderId="0" xfId="0" applyFont="1" applyFill="1" applyAlignment="1">
      <alignment horizontal="left" vertical="center" wrapText="1"/>
    </xf>
    <xf numFmtId="0" fontId="10" fillId="2" borderId="0" xfId="0" applyFont="1" applyFill="1" applyBorder="1" applyAlignment="1">
      <alignment vertical="center" wrapText="1"/>
    </xf>
    <xf numFmtId="0" fontId="10" fillId="2" borderId="0" xfId="0" applyFont="1" applyFill="1" applyAlignment="1">
      <alignment vertical="center" wrapText="1"/>
    </xf>
    <xf numFmtId="0" fontId="10" fillId="0" borderId="0" xfId="0" applyFont="1" applyFill="1" applyBorder="1" applyAlignment="1">
      <alignment horizontal="left" vertical="center" wrapText="1"/>
    </xf>
    <xf numFmtId="0" fontId="10" fillId="0" borderId="0" xfId="0" applyFont="1" applyFill="1" applyAlignment="1">
      <alignment vertical="center" wrapText="1"/>
    </xf>
    <xf numFmtId="0" fontId="10" fillId="0" borderId="0" xfId="0" applyFont="1" applyFill="1" applyBorder="1" applyAlignment="1">
      <alignment vertical="center" wrapText="1"/>
    </xf>
  </cellXfs>
  <cellStyles count="16">
    <cellStyle name="Comma" xfId="1" builtinId="3"/>
    <cellStyle name="Comma 2" xfId="7" xr:uid="{00000000-0005-0000-0000-000001000000}"/>
    <cellStyle name="Comma 2 2" xfId="14" xr:uid="{00000000-0005-0000-0000-000002000000}"/>
    <cellStyle name="Comma 3" xfId="10" xr:uid="{00000000-0005-0000-0000-000003000000}"/>
    <cellStyle name="Hyperlink" xfId="15" builtinId="8"/>
    <cellStyle name="Normal" xfId="0" builtinId="0"/>
    <cellStyle name="Normal 2" xfId="2" xr:uid="{00000000-0005-0000-0000-000005000000}"/>
    <cellStyle name="Normal 2 2" xfId="11" xr:uid="{00000000-0005-0000-0000-000006000000}"/>
    <cellStyle name="Normal 3" xfId="4" xr:uid="{00000000-0005-0000-0000-000007000000}"/>
    <cellStyle name="Normal 4" xfId="5" xr:uid="{00000000-0005-0000-0000-000008000000}"/>
    <cellStyle name="Normal 5" xfId="6" xr:uid="{00000000-0005-0000-0000-000009000000}"/>
    <cellStyle name="Normal 5 2" xfId="13" xr:uid="{00000000-0005-0000-0000-00000A000000}"/>
    <cellStyle name="Normal 6" xfId="9" xr:uid="{00000000-0005-0000-0000-00000B000000}"/>
    <cellStyle name="Normal 7" xfId="8" xr:uid="{00000000-0005-0000-0000-00000C000000}"/>
    <cellStyle name="Percent" xfId="3" builtinId="5"/>
    <cellStyle name="Percent 2" xfId="12" xr:uid="{00000000-0005-0000-0000-00000E000000}"/>
  </cellStyles>
  <dxfs count="1">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43816</xdr:rowOff>
    </xdr:from>
    <xdr:to>
      <xdr:col>20</xdr:col>
      <xdr:colOff>0</xdr:colOff>
      <xdr:row>36</xdr:row>
      <xdr:rowOff>123826</xdr:rowOff>
    </xdr:to>
    <xdr:sp macro="" textlink="">
      <xdr:nvSpPr>
        <xdr:cNvPr id="4" name="Text Box 1">
          <a:extLst>
            <a:ext uri="{FF2B5EF4-FFF2-40B4-BE49-F238E27FC236}">
              <a16:creationId xmlns:a16="http://schemas.microsoft.com/office/drawing/2014/main" id="{00000000-0008-0000-1000-000004000000}"/>
            </a:ext>
          </a:extLst>
        </xdr:cNvPr>
        <xdr:cNvSpPr txBox="1">
          <a:spLocks noChangeArrowheads="1"/>
        </xdr:cNvSpPr>
      </xdr:nvSpPr>
      <xdr:spPr bwMode="auto">
        <a:xfrm>
          <a:off x="45720" y="43816"/>
          <a:ext cx="12146280" cy="69380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0000"/>
              </a:solidFill>
              <a:latin typeface="Arial"/>
              <a:cs typeface="Arial"/>
            </a:rPr>
            <a:t>Notes:</a:t>
          </a:r>
          <a:endParaRPr lang="en-GB" sz="1200" b="1"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MSA Data Collection:</a:t>
          </a:r>
          <a:endParaRPr lang="en-GB" sz="1200" b="1"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National reporting of unjustified mixing (i.e. breaches) in relation to sleeping accommodation commenced on 1 December 2010. MSA breach data is collected monthly from all NHS providers and other organisations that provide NHS-funded care (including Independent and Voluntary Sector organisations), and is collected, validated and published in accordance with the Code of Practice for Official Statistics. From April 2011, the MSA data return is mandatory for all NHS Trusts.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As well as monitoring and reporting all unjustified mixing of sleeping accommodation, the NHS is also required to monitor all justified mixing in sleeping accommodation, all mixed-sex sharing of bathroom / toilet facilities (including passing through accommodation or toilet/bathroom facilities used by the opposite gender), and all mixed provision of day space in mental health units at a local level. For practical reasons, central reporting has been mandated for MSA breaches in respect of sleeping accommodation only.</a:t>
          </a:r>
        </a:p>
        <a:p>
          <a:pPr algn="l" rtl="0">
            <a:defRPr sz="1000"/>
          </a:pPr>
          <a:endParaRPr lang="en-GB"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a:effectLst/>
              <a:latin typeface="Arial" panose="020B0604020202020204" pitchFamily="34" charset="0"/>
              <a:ea typeface="+mn-ea"/>
              <a:cs typeface="Arial" panose="020B0604020202020204" pitchFamily="34" charset="0"/>
            </a:rPr>
            <a:t>In September 2019, an updated policy "Delivering same-sex accommodation"</a:t>
          </a:r>
          <a:r>
            <a:rPr lang="en-US" sz="1000" baseline="30000">
              <a:effectLst/>
              <a:latin typeface="Arial" panose="020B0604020202020204" pitchFamily="34" charset="0"/>
              <a:ea typeface="+mn-ea"/>
              <a:cs typeface="Arial" panose="020B0604020202020204" pitchFamily="34" charset="0"/>
            </a:rPr>
            <a:t>1</a:t>
          </a:r>
          <a:r>
            <a:rPr lang="en-US" sz="1000">
              <a:effectLst/>
              <a:latin typeface="Arial" panose="020B0604020202020204" pitchFamily="34" charset="0"/>
              <a:ea typeface="+mn-ea"/>
              <a:cs typeface="Arial" panose="020B0604020202020204" pitchFamily="34" charset="0"/>
            </a:rPr>
            <a:t> was published. Reporting from January 2020 data should reflect these updates</a:t>
          </a:r>
          <a:r>
            <a:rPr lang="en-US" sz="1000" b="0" i="0" u="none" strike="noStrike" baseline="0">
              <a:solidFill>
                <a:srgbClr val="000000"/>
              </a:solidFill>
              <a:latin typeface="Arial" panose="020B0604020202020204" pitchFamily="34" charset="0"/>
              <a:ea typeface="+mn-ea"/>
              <a:cs typeface="Arial" panose="020B0604020202020204" pitchFamily="34" charset="0"/>
            </a:rPr>
            <a:t>. MSA collection guidance</a:t>
          </a:r>
          <a:r>
            <a:rPr lang="en-US" sz="1000" b="0" i="0" u="none" strike="noStrike" baseline="30000">
              <a:solidFill>
                <a:srgbClr val="000000"/>
              </a:solidFill>
              <a:latin typeface="Arial" panose="020B0604020202020204" pitchFamily="34" charset="0"/>
              <a:ea typeface="+mn-ea"/>
              <a:cs typeface="Arial" panose="020B0604020202020204" pitchFamily="34" charset="0"/>
            </a:rPr>
            <a:t>2</a:t>
          </a:r>
          <a:r>
            <a:rPr lang="en-US" sz="1000" b="0" i="0" u="none" strike="noStrike" baseline="0">
              <a:solidFill>
                <a:srgbClr val="000000"/>
              </a:solidFill>
              <a:latin typeface="Arial" panose="020B0604020202020204" pitchFamily="34" charset="0"/>
              <a:ea typeface="+mn-ea"/>
              <a:cs typeface="Arial" panose="020B0604020202020204" pitchFamily="34" charset="0"/>
            </a:rPr>
            <a:t> </a:t>
          </a:r>
          <a:r>
            <a:rPr lang="en-US" sz="1000" baseline="0">
              <a:effectLst/>
              <a:latin typeface="Arial" panose="020B0604020202020204" pitchFamily="34" charset="0"/>
              <a:ea typeface="+mn-ea"/>
              <a:cs typeface="Arial" panose="020B0604020202020204" pitchFamily="34" charset="0"/>
            </a:rPr>
            <a:t>was also updated in September 2019 to reflect the changes in national policy.</a:t>
          </a:r>
          <a:endParaRPr lang="en-GB"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Provider and Commissioner based data:</a:t>
          </a:r>
        </a:p>
        <a:p>
          <a:pPr algn="l" rtl="0">
            <a:defRPr sz="1000"/>
          </a:pPr>
          <a:r>
            <a:rPr lang="en-GB" sz="1000" b="0" i="0" u="none" strike="noStrike" baseline="0">
              <a:solidFill>
                <a:srgbClr val="000000"/>
              </a:solidFill>
              <a:latin typeface="Arial"/>
              <a:ea typeface="+mn-ea"/>
              <a:cs typeface="Arial"/>
            </a:rPr>
            <a:t>MSA data covers English NHS patients only and is published both on a provider and commissioner basis.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Provider-based reflects data at organisation level for those organisations that provide NHS funded treatment or care, for example NHS Acute Trusts, NHS Mental Health Trusts, Independent Sector and Voluntary Sector organisations.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Commissioner-based reflects data on a responsible population basis, i.e. Clinical Commissioning Groups (CCGs) that are responsible for commissioning a patient’s treatment.</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MSA breach rate indicator:</a:t>
          </a:r>
        </a:p>
        <a:p>
          <a:pPr algn="l" rtl="0">
            <a:defRPr sz="1000"/>
          </a:pPr>
          <a:r>
            <a:rPr lang="en-GB" sz="1000" b="0" i="0" u="none" strike="noStrike" baseline="0">
              <a:solidFill>
                <a:srgbClr val="000000"/>
              </a:solidFill>
              <a:latin typeface="Arial"/>
              <a:cs typeface="Arial"/>
            </a:rPr>
            <a:t>The MSA breach rate is the number of breaches of mixed-sex accommodation sleeping accommodation per 1,000 finished consultant episodes.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An MSA breach rate indicator was developed because a simple count of the number of MSA breaches would not provide a fair comparison across healthcare providers because raw numbers alone do not take account of the size of the organisation. It would be unfair to classify large acute providers as “worst performing”, compared to other, smaller providers, as they handle larger volumes of admitted patients and therefore the possibility of mixing patients is greater. An indicator gives us the ability to compare healthcare providers with others, or to compare change over time. It can tell us how a provider is “performing” in relation to other similar organisations, or the national average, and whether they are improving or getting worse.</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For more information, see the MSA Breach Rate methodology paper at: http://www.england.nhs.uk/statistics/mixed-sex-accommodation/</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Data Quality:</a:t>
          </a:r>
        </a:p>
        <a:p>
          <a:pPr algn="l" rtl="0">
            <a:defRPr sz="1000"/>
          </a:pPr>
          <a:r>
            <a:rPr lang="en-GB" sz="1000" b="0" i="0" u="none" strike="noStrike" baseline="0">
              <a:solidFill>
                <a:sysClr val="windowText" lastClr="000000"/>
              </a:solidFill>
              <a:latin typeface="Arial"/>
              <a:cs typeface="Arial"/>
            </a:rPr>
            <a:t>In September 2019 a revised policy, "Delivering same-sex accommodation" was published. Data providers were asked to ensure reporting of MSA breaches for the purposes of this collection were in line with the revised policy by January 2020. This transition period allows providers to make appropriate changes to enable them to report on this basis. As such this may impact on data quality for September - December 2019 data. Providers should all be reporting consistently and as per the updated guidance by January 2020. </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Revisions to published figures:</a:t>
          </a:r>
        </a:p>
        <a:p>
          <a:pPr algn="l" rtl="0">
            <a:defRPr sz="1000"/>
          </a:pPr>
          <a:r>
            <a:rPr lang="en-GB" sz="1000" b="0" i="0" u="none" strike="noStrike" baseline="0">
              <a:solidFill>
                <a:srgbClr val="000000"/>
              </a:solidFill>
              <a:latin typeface="Arial"/>
              <a:cs typeface="Arial"/>
            </a:rPr>
            <a:t>During the initial months of the collection, revisions to published figures were allowed on a monthly basis. For monthly revisions, there was a two-month ‘lag’, with revisions to a previous month’s data published at the same time as the next month’s data. For example, revisions to August 2011 were published alongside the initial release of data for October 2011 in November 2011.</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In line with our revisions protocol, from February 2012 we moved to a six-monthly revisions process. Revisions for October-March will be published alongside April data in June. Revisions for April-September will be published alongside October data in December.</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Feedback:</a:t>
          </a:r>
        </a:p>
        <a:p>
          <a:pPr algn="l" rtl="0">
            <a:defRPr sz="1000"/>
          </a:pPr>
          <a:r>
            <a:rPr lang="en-GB" sz="1000" b="0" i="0" u="none" strike="noStrike" baseline="0">
              <a:solidFill>
                <a:srgbClr val="000000"/>
              </a:solidFill>
              <a:latin typeface="Arial"/>
              <a:cs typeface="Arial"/>
            </a:rPr>
            <a:t>We welcome feedback on the content and presentation of these MSA statistics. Please email any comments on this, or any other issues regarding the MSA data, to: england.nhsdata@nhs.net</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gland.nhs.uk/statistics/wp-content/uploads/sites/2/2019/10/MSA-Guidance-v1.5.pdf" TargetMode="External"/><Relationship Id="rId1" Type="http://schemas.openxmlformats.org/officeDocument/2006/relationships/hyperlink" Target="https://improvement.nhs.uk/documents/6005/Delivering_same_sex_accommodation_sep2019.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D111"/>
  <sheetViews>
    <sheetView workbookViewId="0">
      <pane ySplit="1" topLeftCell="A84" activePane="bottomLeft" state="frozen"/>
      <selection pane="bottomLeft" activeCell="D111" sqref="D111"/>
    </sheetView>
  </sheetViews>
  <sheetFormatPr defaultRowHeight="13.2" x14ac:dyDescent="0.25"/>
  <cols>
    <col min="1" max="1" width="12.109375" bestFit="1" customWidth="1"/>
    <col min="2" max="2" width="10.88671875" bestFit="1" customWidth="1"/>
    <col min="3" max="3" width="12.5546875" bestFit="1" customWidth="1"/>
    <col min="4" max="4" width="14.6640625" bestFit="1" customWidth="1"/>
    <col min="257" max="257" width="12.44140625" bestFit="1" customWidth="1"/>
    <col min="258" max="258" width="13.33203125" bestFit="1" customWidth="1"/>
    <col min="259" max="259" width="14.109375" bestFit="1" customWidth="1"/>
    <col min="260" max="260" width="8.88671875" customWidth="1"/>
    <col min="513" max="513" width="12.44140625" bestFit="1" customWidth="1"/>
    <col min="514" max="514" width="13.33203125" bestFit="1" customWidth="1"/>
    <col min="515" max="515" width="14.109375" bestFit="1" customWidth="1"/>
    <col min="516" max="516" width="8.88671875" customWidth="1"/>
    <col min="769" max="769" width="12.44140625" bestFit="1" customWidth="1"/>
    <col min="770" max="770" width="13.33203125" bestFit="1" customWidth="1"/>
    <col min="771" max="771" width="14.109375" bestFit="1" customWidth="1"/>
    <col min="772" max="772" width="8.88671875" customWidth="1"/>
    <col min="1025" max="1025" width="12.44140625" bestFit="1" customWidth="1"/>
    <col min="1026" max="1026" width="13.33203125" bestFit="1" customWidth="1"/>
    <col min="1027" max="1027" width="14.109375" bestFit="1" customWidth="1"/>
    <col min="1028" max="1028" width="8.88671875" customWidth="1"/>
    <col min="1281" max="1281" width="12.44140625" bestFit="1" customWidth="1"/>
    <col min="1282" max="1282" width="13.33203125" bestFit="1" customWidth="1"/>
    <col min="1283" max="1283" width="14.109375" bestFit="1" customWidth="1"/>
    <col min="1284" max="1284" width="8.88671875" customWidth="1"/>
    <col min="1537" max="1537" width="12.44140625" bestFit="1" customWidth="1"/>
    <col min="1538" max="1538" width="13.33203125" bestFit="1" customWidth="1"/>
    <col min="1539" max="1539" width="14.109375" bestFit="1" customWidth="1"/>
    <col min="1540" max="1540" width="8.88671875" customWidth="1"/>
    <col min="1793" max="1793" width="12.44140625" bestFit="1" customWidth="1"/>
    <col min="1794" max="1794" width="13.33203125" bestFit="1" customWidth="1"/>
    <col min="1795" max="1795" width="14.109375" bestFit="1" customWidth="1"/>
    <col min="1796" max="1796" width="8.88671875" customWidth="1"/>
    <col min="2049" max="2049" width="12.44140625" bestFit="1" customWidth="1"/>
    <col min="2050" max="2050" width="13.33203125" bestFit="1" customWidth="1"/>
    <col min="2051" max="2051" width="14.109375" bestFit="1" customWidth="1"/>
    <col min="2052" max="2052" width="8.88671875" customWidth="1"/>
    <col min="2305" max="2305" width="12.44140625" bestFit="1" customWidth="1"/>
    <col min="2306" max="2306" width="13.33203125" bestFit="1" customWidth="1"/>
    <col min="2307" max="2307" width="14.109375" bestFit="1" customWidth="1"/>
    <col min="2308" max="2308" width="8.88671875" customWidth="1"/>
    <col min="2561" max="2561" width="12.44140625" bestFit="1" customWidth="1"/>
    <col min="2562" max="2562" width="13.33203125" bestFit="1" customWidth="1"/>
    <col min="2563" max="2563" width="14.109375" bestFit="1" customWidth="1"/>
    <col min="2564" max="2564" width="8.88671875" customWidth="1"/>
    <col min="2817" max="2817" width="12.44140625" bestFit="1" customWidth="1"/>
    <col min="2818" max="2818" width="13.33203125" bestFit="1" customWidth="1"/>
    <col min="2819" max="2819" width="14.109375" bestFit="1" customWidth="1"/>
    <col min="2820" max="2820" width="8.88671875" customWidth="1"/>
    <col min="3073" max="3073" width="12.44140625" bestFit="1" customWidth="1"/>
    <col min="3074" max="3074" width="13.33203125" bestFit="1" customWidth="1"/>
    <col min="3075" max="3075" width="14.109375" bestFit="1" customWidth="1"/>
    <col min="3076" max="3076" width="8.88671875" customWidth="1"/>
    <col min="3329" max="3329" width="12.44140625" bestFit="1" customWidth="1"/>
    <col min="3330" max="3330" width="13.33203125" bestFit="1" customWidth="1"/>
    <col min="3331" max="3331" width="14.109375" bestFit="1" customWidth="1"/>
    <col min="3332" max="3332" width="8.88671875" customWidth="1"/>
    <col min="3585" max="3585" width="12.44140625" bestFit="1" customWidth="1"/>
    <col min="3586" max="3586" width="13.33203125" bestFit="1" customWidth="1"/>
    <col min="3587" max="3587" width="14.109375" bestFit="1" customWidth="1"/>
    <col min="3588" max="3588" width="8.88671875" customWidth="1"/>
    <col min="3841" max="3841" width="12.44140625" bestFit="1" customWidth="1"/>
    <col min="3842" max="3842" width="13.33203125" bestFit="1" customWidth="1"/>
    <col min="3843" max="3843" width="14.109375" bestFit="1" customWidth="1"/>
    <col min="3844" max="3844" width="8.88671875" customWidth="1"/>
    <col min="4097" max="4097" width="12.44140625" bestFit="1" customWidth="1"/>
    <col min="4098" max="4098" width="13.33203125" bestFit="1" customWidth="1"/>
    <col min="4099" max="4099" width="14.109375" bestFit="1" customWidth="1"/>
    <col min="4100" max="4100" width="8.88671875" customWidth="1"/>
    <col min="4353" max="4353" width="12.44140625" bestFit="1" customWidth="1"/>
    <col min="4354" max="4354" width="13.33203125" bestFit="1" customWidth="1"/>
    <col min="4355" max="4355" width="14.109375" bestFit="1" customWidth="1"/>
    <col min="4356" max="4356" width="8.88671875" customWidth="1"/>
    <col min="4609" max="4609" width="12.44140625" bestFit="1" customWidth="1"/>
    <col min="4610" max="4610" width="13.33203125" bestFit="1" customWidth="1"/>
    <col min="4611" max="4611" width="14.109375" bestFit="1" customWidth="1"/>
    <col min="4612" max="4612" width="8.88671875" customWidth="1"/>
    <col min="4865" max="4865" width="12.44140625" bestFit="1" customWidth="1"/>
    <col min="4866" max="4866" width="13.33203125" bestFit="1" customWidth="1"/>
    <col min="4867" max="4867" width="14.109375" bestFit="1" customWidth="1"/>
    <col min="4868" max="4868" width="8.88671875" customWidth="1"/>
    <col min="5121" max="5121" width="12.44140625" bestFit="1" customWidth="1"/>
    <col min="5122" max="5122" width="13.33203125" bestFit="1" customWidth="1"/>
    <col min="5123" max="5123" width="14.109375" bestFit="1" customWidth="1"/>
    <col min="5124" max="5124" width="8.88671875" customWidth="1"/>
    <col min="5377" max="5377" width="12.44140625" bestFit="1" customWidth="1"/>
    <col min="5378" max="5378" width="13.33203125" bestFit="1" customWidth="1"/>
    <col min="5379" max="5379" width="14.109375" bestFit="1" customWidth="1"/>
    <col min="5380" max="5380" width="8.88671875" customWidth="1"/>
    <col min="5633" max="5633" width="12.44140625" bestFit="1" customWidth="1"/>
    <col min="5634" max="5634" width="13.33203125" bestFit="1" customWidth="1"/>
    <col min="5635" max="5635" width="14.109375" bestFit="1" customWidth="1"/>
    <col min="5636" max="5636" width="8.88671875" customWidth="1"/>
    <col min="5889" max="5889" width="12.44140625" bestFit="1" customWidth="1"/>
    <col min="5890" max="5890" width="13.33203125" bestFit="1" customWidth="1"/>
    <col min="5891" max="5891" width="14.109375" bestFit="1" customWidth="1"/>
    <col min="5892" max="5892" width="8.88671875" customWidth="1"/>
    <col min="6145" max="6145" width="12.44140625" bestFit="1" customWidth="1"/>
    <col min="6146" max="6146" width="13.33203125" bestFit="1" customWidth="1"/>
    <col min="6147" max="6147" width="14.109375" bestFit="1" customWidth="1"/>
    <col min="6148" max="6148" width="8.88671875" customWidth="1"/>
    <col min="6401" max="6401" width="12.44140625" bestFit="1" customWidth="1"/>
    <col min="6402" max="6402" width="13.33203125" bestFit="1" customWidth="1"/>
    <col min="6403" max="6403" width="14.109375" bestFit="1" customWidth="1"/>
    <col min="6404" max="6404" width="8.88671875" customWidth="1"/>
    <col min="6657" max="6657" width="12.44140625" bestFit="1" customWidth="1"/>
    <col min="6658" max="6658" width="13.33203125" bestFit="1" customWidth="1"/>
    <col min="6659" max="6659" width="14.109375" bestFit="1" customWidth="1"/>
    <col min="6660" max="6660" width="8.88671875" customWidth="1"/>
    <col min="6913" max="6913" width="12.44140625" bestFit="1" customWidth="1"/>
    <col min="6914" max="6914" width="13.33203125" bestFit="1" customWidth="1"/>
    <col min="6915" max="6915" width="14.109375" bestFit="1" customWidth="1"/>
    <col min="6916" max="6916" width="8.88671875" customWidth="1"/>
    <col min="7169" max="7169" width="12.44140625" bestFit="1" customWidth="1"/>
    <col min="7170" max="7170" width="13.33203125" bestFit="1" customWidth="1"/>
    <col min="7171" max="7171" width="14.109375" bestFit="1" customWidth="1"/>
    <col min="7172" max="7172" width="8.88671875" customWidth="1"/>
    <col min="7425" max="7425" width="12.44140625" bestFit="1" customWidth="1"/>
    <col min="7426" max="7426" width="13.33203125" bestFit="1" customWidth="1"/>
    <col min="7427" max="7427" width="14.109375" bestFit="1" customWidth="1"/>
    <col min="7428" max="7428" width="8.88671875" customWidth="1"/>
    <col min="7681" max="7681" width="12.44140625" bestFit="1" customWidth="1"/>
    <col min="7682" max="7682" width="13.33203125" bestFit="1" customWidth="1"/>
    <col min="7683" max="7683" width="14.109375" bestFit="1" customWidth="1"/>
    <col min="7684" max="7684" width="8.88671875" customWidth="1"/>
    <col min="7937" max="7937" width="12.44140625" bestFit="1" customWidth="1"/>
    <col min="7938" max="7938" width="13.33203125" bestFit="1" customWidth="1"/>
    <col min="7939" max="7939" width="14.109375" bestFit="1" customWidth="1"/>
    <col min="7940" max="7940" width="8.88671875" customWidth="1"/>
    <col min="8193" max="8193" width="12.44140625" bestFit="1" customWidth="1"/>
    <col min="8194" max="8194" width="13.33203125" bestFit="1" customWidth="1"/>
    <col min="8195" max="8195" width="14.109375" bestFit="1" customWidth="1"/>
    <col min="8196" max="8196" width="8.88671875" customWidth="1"/>
    <col min="8449" max="8449" width="12.44140625" bestFit="1" customWidth="1"/>
    <col min="8450" max="8450" width="13.33203125" bestFit="1" customWidth="1"/>
    <col min="8451" max="8451" width="14.109375" bestFit="1" customWidth="1"/>
    <col min="8452" max="8452" width="8.88671875" customWidth="1"/>
    <col min="8705" max="8705" width="12.44140625" bestFit="1" customWidth="1"/>
    <col min="8706" max="8706" width="13.33203125" bestFit="1" customWidth="1"/>
    <col min="8707" max="8707" width="14.109375" bestFit="1" customWidth="1"/>
    <col min="8708" max="8708" width="8.88671875" customWidth="1"/>
    <col min="8961" max="8961" width="12.44140625" bestFit="1" customWidth="1"/>
    <col min="8962" max="8962" width="13.33203125" bestFit="1" customWidth="1"/>
    <col min="8963" max="8963" width="14.109375" bestFit="1" customWidth="1"/>
    <col min="8964" max="8964" width="8.88671875" customWidth="1"/>
    <col min="9217" max="9217" width="12.44140625" bestFit="1" customWidth="1"/>
    <col min="9218" max="9218" width="13.33203125" bestFit="1" customWidth="1"/>
    <col min="9219" max="9219" width="14.109375" bestFit="1" customWidth="1"/>
    <col min="9220" max="9220" width="8.88671875" customWidth="1"/>
    <col min="9473" max="9473" width="12.44140625" bestFit="1" customWidth="1"/>
    <col min="9474" max="9474" width="13.33203125" bestFit="1" customWidth="1"/>
    <col min="9475" max="9475" width="14.109375" bestFit="1" customWidth="1"/>
    <col min="9476" max="9476" width="8.88671875" customWidth="1"/>
    <col min="9729" max="9729" width="12.44140625" bestFit="1" customWidth="1"/>
    <col min="9730" max="9730" width="13.33203125" bestFit="1" customWidth="1"/>
    <col min="9731" max="9731" width="14.109375" bestFit="1" customWidth="1"/>
    <col min="9732" max="9732" width="8.88671875" customWidth="1"/>
    <col min="9985" max="9985" width="12.44140625" bestFit="1" customWidth="1"/>
    <col min="9986" max="9986" width="13.33203125" bestFit="1" customWidth="1"/>
    <col min="9987" max="9987" width="14.109375" bestFit="1" customWidth="1"/>
    <col min="9988" max="9988" width="8.88671875" customWidth="1"/>
    <col min="10241" max="10241" width="12.44140625" bestFit="1" customWidth="1"/>
    <col min="10242" max="10242" width="13.33203125" bestFit="1" customWidth="1"/>
    <col min="10243" max="10243" width="14.109375" bestFit="1" customWidth="1"/>
    <col min="10244" max="10244" width="8.88671875" customWidth="1"/>
    <col min="10497" max="10497" width="12.44140625" bestFit="1" customWidth="1"/>
    <col min="10498" max="10498" width="13.33203125" bestFit="1" customWidth="1"/>
    <col min="10499" max="10499" width="14.109375" bestFit="1" customWidth="1"/>
    <col min="10500" max="10500" width="8.88671875" customWidth="1"/>
    <col min="10753" max="10753" width="12.44140625" bestFit="1" customWidth="1"/>
    <col min="10754" max="10754" width="13.33203125" bestFit="1" customWidth="1"/>
    <col min="10755" max="10755" width="14.109375" bestFit="1" customWidth="1"/>
    <col min="10756" max="10756" width="8.88671875" customWidth="1"/>
    <col min="11009" max="11009" width="12.44140625" bestFit="1" customWidth="1"/>
    <col min="11010" max="11010" width="13.33203125" bestFit="1" customWidth="1"/>
    <col min="11011" max="11011" width="14.109375" bestFit="1" customWidth="1"/>
    <col min="11012" max="11012" width="8.88671875" customWidth="1"/>
    <col min="11265" max="11265" width="12.44140625" bestFit="1" customWidth="1"/>
    <col min="11266" max="11266" width="13.33203125" bestFit="1" customWidth="1"/>
    <col min="11267" max="11267" width="14.109375" bestFit="1" customWidth="1"/>
    <col min="11268" max="11268" width="8.88671875" customWidth="1"/>
    <col min="11521" max="11521" width="12.44140625" bestFit="1" customWidth="1"/>
    <col min="11522" max="11522" width="13.33203125" bestFit="1" customWidth="1"/>
    <col min="11523" max="11523" width="14.109375" bestFit="1" customWidth="1"/>
    <col min="11524" max="11524" width="8.88671875" customWidth="1"/>
    <col min="11777" max="11777" width="12.44140625" bestFit="1" customWidth="1"/>
    <col min="11778" max="11778" width="13.33203125" bestFit="1" customWidth="1"/>
    <col min="11779" max="11779" width="14.109375" bestFit="1" customWidth="1"/>
    <col min="11780" max="11780" width="8.88671875" customWidth="1"/>
    <col min="12033" max="12033" width="12.44140625" bestFit="1" customWidth="1"/>
    <col min="12034" max="12034" width="13.33203125" bestFit="1" customWidth="1"/>
    <col min="12035" max="12035" width="14.109375" bestFit="1" customWidth="1"/>
    <col min="12036" max="12036" width="8.88671875" customWidth="1"/>
    <col min="12289" max="12289" width="12.44140625" bestFit="1" customWidth="1"/>
    <col min="12290" max="12290" width="13.33203125" bestFit="1" customWidth="1"/>
    <col min="12291" max="12291" width="14.109375" bestFit="1" customWidth="1"/>
    <col min="12292" max="12292" width="8.88671875" customWidth="1"/>
    <col min="12545" max="12545" width="12.44140625" bestFit="1" customWidth="1"/>
    <col min="12546" max="12546" width="13.33203125" bestFit="1" customWidth="1"/>
    <col min="12547" max="12547" width="14.109375" bestFit="1" customWidth="1"/>
    <col min="12548" max="12548" width="8.88671875" customWidth="1"/>
    <col min="12801" max="12801" width="12.44140625" bestFit="1" customWidth="1"/>
    <col min="12802" max="12802" width="13.33203125" bestFit="1" customWidth="1"/>
    <col min="12803" max="12803" width="14.109375" bestFit="1" customWidth="1"/>
    <col min="12804" max="12804" width="8.88671875" customWidth="1"/>
    <col min="13057" max="13057" width="12.44140625" bestFit="1" customWidth="1"/>
    <col min="13058" max="13058" width="13.33203125" bestFit="1" customWidth="1"/>
    <col min="13059" max="13059" width="14.109375" bestFit="1" customWidth="1"/>
    <col min="13060" max="13060" width="8.88671875" customWidth="1"/>
    <col min="13313" max="13313" width="12.44140625" bestFit="1" customWidth="1"/>
    <col min="13314" max="13314" width="13.33203125" bestFit="1" customWidth="1"/>
    <col min="13315" max="13315" width="14.109375" bestFit="1" customWidth="1"/>
    <col min="13316" max="13316" width="8.88671875" customWidth="1"/>
    <col min="13569" max="13569" width="12.44140625" bestFit="1" customWidth="1"/>
    <col min="13570" max="13570" width="13.33203125" bestFit="1" customWidth="1"/>
    <col min="13571" max="13571" width="14.109375" bestFit="1" customWidth="1"/>
    <col min="13572" max="13572" width="8.88671875" customWidth="1"/>
    <col min="13825" max="13825" width="12.44140625" bestFit="1" customWidth="1"/>
    <col min="13826" max="13826" width="13.33203125" bestFit="1" customWidth="1"/>
    <col min="13827" max="13827" width="14.109375" bestFit="1" customWidth="1"/>
    <col min="13828" max="13828" width="8.88671875" customWidth="1"/>
    <col min="14081" max="14081" width="12.44140625" bestFit="1" customWidth="1"/>
    <col min="14082" max="14082" width="13.33203125" bestFit="1" customWidth="1"/>
    <col min="14083" max="14083" width="14.109375" bestFit="1" customWidth="1"/>
    <col min="14084" max="14084" width="8.88671875" customWidth="1"/>
    <col min="14337" max="14337" width="12.44140625" bestFit="1" customWidth="1"/>
    <col min="14338" max="14338" width="13.33203125" bestFit="1" customWidth="1"/>
    <col min="14339" max="14339" width="14.109375" bestFit="1" customWidth="1"/>
    <col min="14340" max="14340" width="8.88671875" customWidth="1"/>
    <col min="14593" max="14593" width="12.44140625" bestFit="1" customWidth="1"/>
    <col min="14594" max="14594" width="13.33203125" bestFit="1" customWidth="1"/>
    <col min="14595" max="14595" width="14.109375" bestFit="1" customWidth="1"/>
    <col min="14596" max="14596" width="8.88671875" customWidth="1"/>
    <col min="14849" max="14849" width="12.44140625" bestFit="1" customWidth="1"/>
    <col min="14850" max="14850" width="13.33203125" bestFit="1" customWidth="1"/>
    <col min="14851" max="14851" width="14.109375" bestFit="1" customWidth="1"/>
    <col min="14852" max="14852" width="8.88671875" customWidth="1"/>
    <col min="15105" max="15105" width="12.44140625" bestFit="1" customWidth="1"/>
    <col min="15106" max="15106" width="13.33203125" bestFit="1" customWidth="1"/>
    <col min="15107" max="15107" width="14.109375" bestFit="1" customWidth="1"/>
    <col min="15108" max="15108" width="8.88671875" customWidth="1"/>
    <col min="15361" max="15361" width="12.44140625" bestFit="1" customWidth="1"/>
    <col min="15362" max="15362" width="13.33203125" bestFit="1" customWidth="1"/>
    <col min="15363" max="15363" width="14.109375" bestFit="1" customWidth="1"/>
    <col min="15364" max="15364" width="8.88671875" customWidth="1"/>
    <col min="15617" max="15617" width="12.44140625" bestFit="1" customWidth="1"/>
    <col min="15618" max="15618" width="13.33203125" bestFit="1" customWidth="1"/>
    <col min="15619" max="15619" width="14.109375" bestFit="1" customWidth="1"/>
    <col min="15620" max="15620" width="8.88671875" customWidth="1"/>
    <col min="15873" max="15873" width="12.44140625" bestFit="1" customWidth="1"/>
    <col min="15874" max="15874" width="13.33203125" bestFit="1" customWidth="1"/>
    <col min="15875" max="15875" width="14.109375" bestFit="1" customWidth="1"/>
    <col min="15876" max="15876" width="8.88671875" customWidth="1"/>
    <col min="16129" max="16129" width="12.44140625" bestFit="1" customWidth="1"/>
    <col min="16130" max="16130" width="13.33203125" bestFit="1" customWidth="1"/>
    <col min="16131" max="16131" width="14.109375" bestFit="1" customWidth="1"/>
    <col min="16132" max="16132" width="8.88671875" customWidth="1"/>
  </cols>
  <sheetData>
    <row r="1" spans="1:4" x14ac:dyDescent="0.25">
      <c r="A1" s="9" t="s">
        <v>172</v>
      </c>
      <c r="B1" s="9" t="s">
        <v>356</v>
      </c>
      <c r="C1" s="9" t="s">
        <v>173</v>
      </c>
      <c r="D1" s="9" t="s">
        <v>515</v>
      </c>
    </row>
    <row r="2" spans="1:4" x14ac:dyDescent="0.25">
      <c r="A2" t="s">
        <v>357</v>
      </c>
      <c r="B2" s="12">
        <v>40513</v>
      </c>
      <c r="C2" t="s">
        <v>445</v>
      </c>
      <c r="D2">
        <v>11802</v>
      </c>
    </row>
    <row r="3" spans="1:4" x14ac:dyDescent="0.25">
      <c r="A3" t="s">
        <v>357</v>
      </c>
      <c r="B3" s="12">
        <v>40544</v>
      </c>
      <c r="C3" t="s">
        <v>359</v>
      </c>
      <c r="D3">
        <v>8708</v>
      </c>
    </row>
    <row r="4" spans="1:4" x14ac:dyDescent="0.25">
      <c r="A4" t="s">
        <v>357</v>
      </c>
      <c r="B4" s="12">
        <v>40575</v>
      </c>
      <c r="C4" t="s">
        <v>360</v>
      </c>
      <c r="D4">
        <v>8031</v>
      </c>
    </row>
    <row r="5" spans="1:4" x14ac:dyDescent="0.25">
      <c r="A5" t="s">
        <v>357</v>
      </c>
      <c r="B5" s="12">
        <v>40603</v>
      </c>
      <c r="C5" t="s">
        <v>361</v>
      </c>
      <c r="D5">
        <v>5466</v>
      </c>
    </row>
    <row r="6" spans="1:4" x14ac:dyDescent="0.25">
      <c r="A6" t="s">
        <v>174</v>
      </c>
      <c r="B6" s="12">
        <v>40634</v>
      </c>
      <c r="C6" t="s">
        <v>362</v>
      </c>
      <c r="D6">
        <v>2236</v>
      </c>
    </row>
    <row r="7" spans="1:4" x14ac:dyDescent="0.25">
      <c r="A7" t="s">
        <v>174</v>
      </c>
      <c r="B7" s="12">
        <v>40664</v>
      </c>
      <c r="C7" t="s">
        <v>363</v>
      </c>
      <c r="D7">
        <v>1908</v>
      </c>
    </row>
    <row r="8" spans="1:4" x14ac:dyDescent="0.25">
      <c r="A8" t="s">
        <v>174</v>
      </c>
      <c r="B8" s="12">
        <v>40695</v>
      </c>
      <c r="C8" t="s">
        <v>364</v>
      </c>
      <c r="D8">
        <v>1939</v>
      </c>
    </row>
    <row r="9" spans="1:4" x14ac:dyDescent="0.25">
      <c r="A9" t="s">
        <v>174</v>
      </c>
      <c r="B9" s="12">
        <v>40725</v>
      </c>
      <c r="C9" t="s">
        <v>365</v>
      </c>
      <c r="D9">
        <v>1075</v>
      </c>
    </row>
    <row r="10" spans="1:4" x14ac:dyDescent="0.25">
      <c r="A10" t="s">
        <v>174</v>
      </c>
      <c r="B10" s="12">
        <v>40756</v>
      </c>
      <c r="C10" t="s">
        <v>366</v>
      </c>
      <c r="D10">
        <v>1083</v>
      </c>
    </row>
    <row r="11" spans="1:4" x14ac:dyDescent="0.25">
      <c r="A11" t="s">
        <v>174</v>
      </c>
      <c r="B11" s="12">
        <v>40787</v>
      </c>
      <c r="C11" t="s">
        <v>367</v>
      </c>
      <c r="D11">
        <v>1063</v>
      </c>
    </row>
    <row r="12" spans="1:4" x14ac:dyDescent="0.25">
      <c r="A12" t="s">
        <v>174</v>
      </c>
      <c r="B12" s="12">
        <v>40817</v>
      </c>
      <c r="C12" t="s">
        <v>358</v>
      </c>
      <c r="D12">
        <v>1236</v>
      </c>
    </row>
    <row r="13" spans="1:4" x14ac:dyDescent="0.25">
      <c r="A13" t="s">
        <v>174</v>
      </c>
      <c r="B13" s="12">
        <v>40848</v>
      </c>
      <c r="C13" t="s">
        <v>368</v>
      </c>
      <c r="D13">
        <v>937</v>
      </c>
    </row>
    <row r="14" spans="1:4" x14ac:dyDescent="0.25">
      <c r="A14" t="s">
        <v>174</v>
      </c>
      <c r="B14" s="12">
        <v>40878</v>
      </c>
      <c r="C14" t="s">
        <v>445</v>
      </c>
      <c r="D14">
        <v>907</v>
      </c>
    </row>
    <row r="15" spans="1:4" x14ac:dyDescent="0.25">
      <c r="A15" t="s">
        <v>174</v>
      </c>
      <c r="B15" s="12">
        <v>40909</v>
      </c>
      <c r="C15" t="s">
        <v>359</v>
      </c>
      <c r="D15">
        <v>629</v>
      </c>
    </row>
    <row r="16" spans="1:4" x14ac:dyDescent="0.25">
      <c r="A16" t="s">
        <v>174</v>
      </c>
      <c r="B16" s="12">
        <v>40940</v>
      </c>
      <c r="C16" t="s">
        <v>360</v>
      </c>
      <c r="D16">
        <v>581</v>
      </c>
    </row>
    <row r="17" spans="1:4" x14ac:dyDescent="0.25">
      <c r="A17" t="s">
        <v>174</v>
      </c>
      <c r="B17" s="12">
        <v>40969</v>
      </c>
      <c r="C17" t="s">
        <v>361</v>
      </c>
      <c r="D17">
        <v>503</v>
      </c>
    </row>
    <row r="18" spans="1:4" x14ac:dyDescent="0.25">
      <c r="A18" t="s">
        <v>372</v>
      </c>
      <c r="B18" s="12">
        <v>41000</v>
      </c>
      <c r="C18" t="s">
        <v>362</v>
      </c>
      <c r="D18">
        <v>600</v>
      </c>
    </row>
    <row r="19" spans="1:4" x14ac:dyDescent="0.25">
      <c r="A19" t="s">
        <v>372</v>
      </c>
      <c r="B19" s="12">
        <v>41030</v>
      </c>
      <c r="C19" t="s">
        <v>363</v>
      </c>
      <c r="D19">
        <v>432</v>
      </c>
    </row>
    <row r="20" spans="1:4" x14ac:dyDescent="0.25">
      <c r="A20" t="s">
        <v>372</v>
      </c>
      <c r="B20" s="12">
        <v>41061</v>
      </c>
      <c r="C20" t="s">
        <v>364</v>
      </c>
      <c r="D20">
        <v>314</v>
      </c>
    </row>
    <row r="21" spans="1:4" x14ac:dyDescent="0.25">
      <c r="A21" t="s">
        <v>372</v>
      </c>
      <c r="B21" s="12">
        <v>41091</v>
      </c>
      <c r="C21" t="s">
        <v>365</v>
      </c>
      <c r="D21">
        <v>270</v>
      </c>
    </row>
    <row r="22" spans="1:4" x14ac:dyDescent="0.25">
      <c r="A22" t="s">
        <v>372</v>
      </c>
      <c r="B22" s="12">
        <v>41122</v>
      </c>
      <c r="C22" t="s">
        <v>366</v>
      </c>
      <c r="D22">
        <v>152</v>
      </c>
    </row>
    <row r="23" spans="1:4" x14ac:dyDescent="0.25">
      <c r="A23" t="s">
        <v>372</v>
      </c>
      <c r="B23" s="12">
        <v>41153</v>
      </c>
      <c r="C23" t="s">
        <v>367</v>
      </c>
      <c r="D23">
        <v>182</v>
      </c>
    </row>
    <row r="24" spans="1:4" x14ac:dyDescent="0.25">
      <c r="A24" t="s">
        <v>372</v>
      </c>
      <c r="B24" s="12">
        <v>41183</v>
      </c>
      <c r="C24" t="s">
        <v>358</v>
      </c>
      <c r="D24">
        <v>241</v>
      </c>
    </row>
    <row r="25" spans="1:4" x14ac:dyDescent="0.25">
      <c r="A25" t="s">
        <v>372</v>
      </c>
      <c r="B25" s="12">
        <v>41214</v>
      </c>
      <c r="C25" t="s">
        <v>368</v>
      </c>
      <c r="D25">
        <v>189</v>
      </c>
    </row>
    <row r="26" spans="1:4" x14ac:dyDescent="0.25">
      <c r="A26" t="s">
        <v>372</v>
      </c>
      <c r="B26" s="12">
        <v>41244</v>
      </c>
      <c r="C26" t="s">
        <v>445</v>
      </c>
      <c r="D26">
        <v>314</v>
      </c>
    </row>
    <row r="27" spans="1:4" x14ac:dyDescent="0.25">
      <c r="A27" t="s">
        <v>372</v>
      </c>
      <c r="B27" s="12">
        <v>41275</v>
      </c>
      <c r="C27" t="s">
        <v>359</v>
      </c>
      <c r="D27">
        <v>407</v>
      </c>
    </row>
    <row r="28" spans="1:4" x14ac:dyDescent="0.25">
      <c r="A28" t="s">
        <v>372</v>
      </c>
      <c r="B28" s="12">
        <v>41306</v>
      </c>
      <c r="C28" t="s">
        <v>360</v>
      </c>
      <c r="D28">
        <v>310</v>
      </c>
    </row>
    <row r="29" spans="1:4" x14ac:dyDescent="0.25">
      <c r="A29" t="s">
        <v>372</v>
      </c>
      <c r="B29" s="12">
        <v>41334</v>
      </c>
      <c r="C29" t="s">
        <v>361</v>
      </c>
      <c r="D29">
        <v>330</v>
      </c>
    </row>
    <row r="30" spans="1:4" x14ac:dyDescent="0.25">
      <c r="A30" t="s">
        <v>175</v>
      </c>
      <c r="B30" s="12">
        <v>41365</v>
      </c>
      <c r="C30" t="s">
        <v>362</v>
      </c>
      <c r="D30">
        <v>314</v>
      </c>
    </row>
    <row r="31" spans="1:4" x14ac:dyDescent="0.25">
      <c r="A31" t="s">
        <v>175</v>
      </c>
      <c r="B31" s="12">
        <v>41395</v>
      </c>
      <c r="C31" t="s">
        <v>363</v>
      </c>
      <c r="D31">
        <v>196</v>
      </c>
    </row>
    <row r="32" spans="1:4" x14ac:dyDescent="0.25">
      <c r="A32" t="s">
        <v>175</v>
      </c>
      <c r="B32" s="12">
        <v>41426</v>
      </c>
      <c r="C32" t="s">
        <v>364</v>
      </c>
      <c r="D32">
        <v>209</v>
      </c>
    </row>
    <row r="33" spans="1:4" x14ac:dyDescent="0.25">
      <c r="A33" t="s">
        <v>175</v>
      </c>
      <c r="B33" s="12">
        <v>41456</v>
      </c>
      <c r="C33" t="s">
        <v>365</v>
      </c>
      <c r="D33">
        <v>224</v>
      </c>
    </row>
    <row r="34" spans="1:4" x14ac:dyDescent="0.25">
      <c r="A34" t="s">
        <v>175</v>
      </c>
      <c r="B34" s="12">
        <v>41487</v>
      </c>
      <c r="C34" t="s">
        <v>366</v>
      </c>
      <c r="D34">
        <v>191</v>
      </c>
    </row>
    <row r="35" spans="1:4" x14ac:dyDescent="0.25">
      <c r="A35" t="s">
        <v>175</v>
      </c>
      <c r="B35" s="12">
        <v>41518</v>
      </c>
      <c r="C35" t="s">
        <v>367</v>
      </c>
      <c r="D35">
        <v>163</v>
      </c>
    </row>
    <row r="36" spans="1:4" x14ac:dyDescent="0.25">
      <c r="A36" t="s">
        <v>175</v>
      </c>
      <c r="B36" s="12">
        <v>41548</v>
      </c>
      <c r="C36" t="s">
        <v>358</v>
      </c>
      <c r="D36">
        <v>168</v>
      </c>
    </row>
    <row r="37" spans="1:4" x14ac:dyDescent="0.25">
      <c r="A37" t="s">
        <v>175</v>
      </c>
      <c r="B37" s="12">
        <v>41579</v>
      </c>
      <c r="C37" t="s">
        <v>368</v>
      </c>
      <c r="D37">
        <v>232</v>
      </c>
    </row>
    <row r="38" spans="1:4" x14ac:dyDescent="0.25">
      <c r="A38" t="s">
        <v>175</v>
      </c>
      <c r="B38" s="12">
        <v>41609</v>
      </c>
      <c r="C38" t="s">
        <v>445</v>
      </c>
      <c r="D38">
        <v>227</v>
      </c>
    </row>
    <row r="39" spans="1:4" x14ac:dyDescent="0.25">
      <c r="A39" t="s">
        <v>175</v>
      </c>
      <c r="B39" s="12">
        <v>41640</v>
      </c>
      <c r="C39" t="s">
        <v>359</v>
      </c>
      <c r="D39">
        <v>350</v>
      </c>
    </row>
    <row r="40" spans="1:4" x14ac:dyDescent="0.25">
      <c r="A40" t="s">
        <v>175</v>
      </c>
      <c r="B40" s="12">
        <v>41671</v>
      </c>
      <c r="C40" t="s">
        <v>360</v>
      </c>
      <c r="D40">
        <v>260</v>
      </c>
    </row>
    <row r="41" spans="1:4" x14ac:dyDescent="0.25">
      <c r="A41" t="s">
        <v>175</v>
      </c>
      <c r="B41" s="12">
        <v>41699</v>
      </c>
      <c r="C41" t="s">
        <v>361</v>
      </c>
      <c r="D41">
        <v>188</v>
      </c>
    </row>
    <row r="42" spans="1:4" x14ac:dyDescent="0.25">
      <c r="A42" t="s">
        <v>447</v>
      </c>
      <c r="B42" s="12">
        <v>41730</v>
      </c>
      <c r="C42" t="s">
        <v>362</v>
      </c>
      <c r="D42">
        <v>189</v>
      </c>
    </row>
    <row r="43" spans="1:4" x14ac:dyDescent="0.25">
      <c r="A43" t="s">
        <v>447</v>
      </c>
      <c r="B43" s="12">
        <v>41760</v>
      </c>
      <c r="C43" t="s">
        <v>363</v>
      </c>
      <c r="D43">
        <v>185</v>
      </c>
    </row>
    <row r="44" spans="1:4" x14ac:dyDescent="0.25">
      <c r="A44" t="s">
        <v>447</v>
      </c>
      <c r="B44" s="12">
        <v>41791</v>
      </c>
      <c r="C44" t="s">
        <v>364</v>
      </c>
      <c r="D44">
        <v>110</v>
      </c>
    </row>
    <row r="45" spans="1:4" x14ac:dyDescent="0.25">
      <c r="A45" t="s">
        <v>447</v>
      </c>
      <c r="B45" s="12">
        <v>41821</v>
      </c>
      <c r="C45" t="s">
        <v>365</v>
      </c>
      <c r="D45">
        <v>168</v>
      </c>
    </row>
    <row r="46" spans="1:4" x14ac:dyDescent="0.25">
      <c r="A46" t="s">
        <v>447</v>
      </c>
      <c r="B46" s="12">
        <v>41852</v>
      </c>
      <c r="C46" t="s">
        <v>366</v>
      </c>
      <c r="D46">
        <v>122</v>
      </c>
    </row>
    <row r="47" spans="1:4" x14ac:dyDescent="0.25">
      <c r="A47" t="s">
        <v>447</v>
      </c>
      <c r="B47" s="12">
        <v>41883</v>
      </c>
      <c r="C47" t="s">
        <v>367</v>
      </c>
      <c r="D47">
        <v>141</v>
      </c>
    </row>
    <row r="48" spans="1:4" x14ac:dyDescent="0.25">
      <c r="A48" t="s">
        <v>447</v>
      </c>
      <c r="B48" s="12">
        <v>41913</v>
      </c>
      <c r="C48" t="s">
        <v>358</v>
      </c>
      <c r="D48">
        <v>208</v>
      </c>
    </row>
    <row r="49" spans="1:4" x14ac:dyDescent="0.25">
      <c r="A49" t="s">
        <v>447</v>
      </c>
      <c r="B49" s="12">
        <v>41944</v>
      </c>
      <c r="C49" t="s">
        <v>368</v>
      </c>
      <c r="D49">
        <v>250</v>
      </c>
    </row>
    <row r="50" spans="1:4" x14ac:dyDescent="0.25">
      <c r="A50" t="s">
        <v>447</v>
      </c>
      <c r="B50" s="12">
        <v>41974</v>
      </c>
      <c r="C50" t="s">
        <v>445</v>
      </c>
      <c r="D50">
        <v>414</v>
      </c>
    </row>
    <row r="51" spans="1:4" x14ac:dyDescent="0.25">
      <c r="A51" t="s">
        <v>447</v>
      </c>
      <c r="B51" s="12">
        <v>42005</v>
      </c>
      <c r="C51" t="s">
        <v>359</v>
      </c>
      <c r="D51">
        <v>360</v>
      </c>
    </row>
    <row r="52" spans="1:4" x14ac:dyDescent="0.25">
      <c r="A52" t="s">
        <v>447</v>
      </c>
      <c r="B52" s="12">
        <v>42036</v>
      </c>
      <c r="C52" t="s">
        <v>360</v>
      </c>
      <c r="D52">
        <v>229</v>
      </c>
    </row>
    <row r="53" spans="1:4" x14ac:dyDescent="0.25">
      <c r="A53" t="s">
        <v>447</v>
      </c>
      <c r="B53" s="12">
        <v>42064</v>
      </c>
      <c r="C53" t="s">
        <v>361</v>
      </c>
      <c r="D53">
        <v>279</v>
      </c>
    </row>
    <row r="54" spans="1:4" x14ac:dyDescent="0.25">
      <c r="A54" t="s">
        <v>455</v>
      </c>
      <c r="B54" s="12">
        <v>42095</v>
      </c>
      <c r="C54" t="s">
        <v>362</v>
      </c>
      <c r="D54">
        <v>305</v>
      </c>
    </row>
    <row r="55" spans="1:4" x14ac:dyDescent="0.25">
      <c r="A55" t="s">
        <v>455</v>
      </c>
      <c r="B55" s="12">
        <v>42125</v>
      </c>
      <c r="C55" t="s">
        <v>363</v>
      </c>
      <c r="D55">
        <v>371</v>
      </c>
    </row>
    <row r="56" spans="1:4" x14ac:dyDescent="0.25">
      <c r="A56" t="s">
        <v>455</v>
      </c>
      <c r="B56" s="12">
        <v>42156</v>
      </c>
      <c r="C56" t="s">
        <v>364</v>
      </c>
      <c r="D56">
        <v>290</v>
      </c>
    </row>
    <row r="57" spans="1:4" x14ac:dyDescent="0.25">
      <c r="A57" t="s">
        <v>455</v>
      </c>
      <c r="B57" s="12">
        <v>42186</v>
      </c>
      <c r="C57" t="s">
        <v>365</v>
      </c>
      <c r="D57">
        <v>340</v>
      </c>
    </row>
    <row r="58" spans="1:4" x14ac:dyDescent="0.25">
      <c r="A58" t="s">
        <v>455</v>
      </c>
      <c r="B58" s="12">
        <v>42217</v>
      </c>
      <c r="C58" t="s">
        <v>366</v>
      </c>
      <c r="D58">
        <v>412</v>
      </c>
    </row>
    <row r="59" spans="1:4" x14ac:dyDescent="0.25">
      <c r="A59" t="s">
        <v>455</v>
      </c>
      <c r="B59" s="12">
        <v>42248</v>
      </c>
      <c r="C59" t="s">
        <v>367</v>
      </c>
      <c r="D59">
        <v>415</v>
      </c>
    </row>
    <row r="60" spans="1:4" x14ac:dyDescent="0.25">
      <c r="A60" t="s">
        <v>455</v>
      </c>
      <c r="B60" s="12">
        <v>42278</v>
      </c>
      <c r="C60" t="s">
        <v>358</v>
      </c>
      <c r="D60">
        <v>469</v>
      </c>
    </row>
    <row r="61" spans="1:4" x14ac:dyDescent="0.25">
      <c r="A61" t="s">
        <v>455</v>
      </c>
      <c r="B61" s="12">
        <v>42309</v>
      </c>
      <c r="C61" t="s">
        <v>368</v>
      </c>
      <c r="D61">
        <v>450</v>
      </c>
    </row>
    <row r="62" spans="1:4" x14ac:dyDescent="0.25">
      <c r="A62" t="s">
        <v>455</v>
      </c>
      <c r="B62" s="12">
        <v>42339</v>
      </c>
      <c r="C62" t="s">
        <v>445</v>
      </c>
      <c r="D62">
        <v>339</v>
      </c>
    </row>
    <row r="63" spans="1:4" x14ac:dyDescent="0.25">
      <c r="A63" t="s">
        <v>455</v>
      </c>
      <c r="B63" s="12">
        <v>42370</v>
      </c>
      <c r="C63" t="s">
        <v>359</v>
      </c>
      <c r="D63">
        <v>574</v>
      </c>
    </row>
    <row r="64" spans="1:4" x14ac:dyDescent="0.25">
      <c r="A64" t="s">
        <v>455</v>
      </c>
      <c r="B64" s="12">
        <v>42401</v>
      </c>
      <c r="C64" t="s">
        <v>360</v>
      </c>
      <c r="D64">
        <v>590</v>
      </c>
    </row>
    <row r="65" spans="1:4" x14ac:dyDescent="0.25">
      <c r="A65" t="s">
        <v>455</v>
      </c>
      <c r="B65" s="12">
        <v>42430</v>
      </c>
      <c r="C65" t="s">
        <v>361</v>
      </c>
      <c r="D65">
        <v>754</v>
      </c>
    </row>
    <row r="66" spans="1:4" x14ac:dyDescent="0.25">
      <c r="A66" t="s">
        <v>471</v>
      </c>
      <c r="B66" s="12">
        <v>42461</v>
      </c>
      <c r="C66" t="s">
        <v>362</v>
      </c>
      <c r="D66">
        <v>487</v>
      </c>
    </row>
    <row r="67" spans="1:4" x14ac:dyDescent="0.25">
      <c r="A67" t="s">
        <v>471</v>
      </c>
      <c r="B67" s="12">
        <v>42491</v>
      </c>
      <c r="C67" t="s">
        <v>363</v>
      </c>
      <c r="D67">
        <v>478</v>
      </c>
    </row>
    <row r="68" spans="1:4" x14ac:dyDescent="0.25">
      <c r="A68" t="s">
        <v>471</v>
      </c>
      <c r="B68" s="12">
        <v>42522</v>
      </c>
      <c r="C68" t="s">
        <v>364</v>
      </c>
      <c r="D68">
        <v>412</v>
      </c>
    </row>
    <row r="69" spans="1:4" x14ac:dyDescent="0.25">
      <c r="A69" t="s">
        <v>471</v>
      </c>
      <c r="B69" s="12">
        <v>42552</v>
      </c>
      <c r="C69" t="s">
        <v>365</v>
      </c>
      <c r="D69">
        <v>450</v>
      </c>
    </row>
    <row r="70" spans="1:4" x14ac:dyDescent="0.25">
      <c r="A70" t="s">
        <v>471</v>
      </c>
      <c r="B70" s="12">
        <v>42583</v>
      </c>
      <c r="C70" t="s">
        <v>366</v>
      </c>
      <c r="D70">
        <v>606</v>
      </c>
    </row>
    <row r="71" spans="1:4" x14ac:dyDescent="0.25">
      <c r="A71" t="s">
        <v>471</v>
      </c>
      <c r="B71" s="12">
        <v>42614</v>
      </c>
      <c r="C71" t="s">
        <v>367</v>
      </c>
      <c r="D71">
        <v>607</v>
      </c>
    </row>
    <row r="72" spans="1:4" x14ac:dyDescent="0.25">
      <c r="A72" t="s">
        <v>471</v>
      </c>
      <c r="B72" s="12">
        <v>42644</v>
      </c>
      <c r="C72" t="s">
        <v>358</v>
      </c>
      <c r="D72">
        <v>771</v>
      </c>
    </row>
    <row r="73" spans="1:4" x14ac:dyDescent="0.25">
      <c r="A73" t="s">
        <v>471</v>
      </c>
      <c r="B73" s="12">
        <v>42675</v>
      </c>
      <c r="C73" t="s">
        <v>368</v>
      </c>
      <c r="D73">
        <v>700</v>
      </c>
    </row>
    <row r="74" spans="1:4" x14ac:dyDescent="0.25">
      <c r="A74" t="s">
        <v>471</v>
      </c>
      <c r="B74" s="12">
        <v>42705</v>
      </c>
      <c r="C74" t="s">
        <v>445</v>
      </c>
      <c r="D74">
        <v>725</v>
      </c>
    </row>
    <row r="75" spans="1:4" x14ac:dyDescent="0.25">
      <c r="A75" t="s">
        <v>471</v>
      </c>
      <c r="B75" s="12">
        <v>42736</v>
      </c>
      <c r="C75" t="s">
        <v>359</v>
      </c>
      <c r="D75">
        <v>1036</v>
      </c>
    </row>
    <row r="76" spans="1:4" x14ac:dyDescent="0.25">
      <c r="A76" t="s">
        <v>471</v>
      </c>
      <c r="B76" s="12">
        <v>42767</v>
      </c>
      <c r="C76" t="s">
        <v>360</v>
      </c>
      <c r="D76">
        <v>723</v>
      </c>
    </row>
    <row r="77" spans="1:4" x14ac:dyDescent="0.25">
      <c r="A77" t="s">
        <v>471</v>
      </c>
      <c r="B77" s="12">
        <v>42795</v>
      </c>
      <c r="C77" t="s">
        <v>361</v>
      </c>
      <c r="D77">
        <v>761</v>
      </c>
    </row>
    <row r="78" spans="1:4" x14ac:dyDescent="0.25">
      <c r="A78" t="s">
        <v>496</v>
      </c>
      <c r="B78" s="12">
        <v>42826</v>
      </c>
      <c r="C78" t="s">
        <v>362</v>
      </c>
      <c r="D78">
        <v>675</v>
      </c>
    </row>
    <row r="79" spans="1:4" x14ac:dyDescent="0.25">
      <c r="A79" t="s">
        <v>496</v>
      </c>
      <c r="B79" s="12">
        <v>42856</v>
      </c>
      <c r="C79" t="s">
        <v>363</v>
      </c>
      <c r="D79">
        <v>733</v>
      </c>
    </row>
    <row r="80" spans="1:4" x14ac:dyDescent="0.25">
      <c r="A80" t="s">
        <v>496</v>
      </c>
      <c r="B80" s="12">
        <v>42887</v>
      </c>
      <c r="C80" t="s">
        <v>364</v>
      </c>
      <c r="D80">
        <v>673</v>
      </c>
    </row>
    <row r="81" spans="1:4" x14ac:dyDescent="0.25">
      <c r="A81" t="s">
        <v>496</v>
      </c>
      <c r="B81" s="12">
        <v>42917</v>
      </c>
      <c r="C81" t="s">
        <v>365</v>
      </c>
      <c r="D81">
        <v>899</v>
      </c>
    </row>
    <row r="82" spans="1:4" x14ac:dyDescent="0.25">
      <c r="A82" t="s">
        <v>496</v>
      </c>
      <c r="B82" s="12">
        <v>42948</v>
      </c>
      <c r="C82" t="s">
        <v>366</v>
      </c>
      <c r="D82">
        <v>981</v>
      </c>
    </row>
    <row r="83" spans="1:4" x14ac:dyDescent="0.25">
      <c r="A83" t="s">
        <v>496</v>
      </c>
      <c r="B83" s="12">
        <v>42979</v>
      </c>
      <c r="C83" t="s">
        <v>367</v>
      </c>
      <c r="D83">
        <v>983</v>
      </c>
    </row>
    <row r="84" spans="1:4" x14ac:dyDescent="0.25">
      <c r="A84" t="s">
        <v>496</v>
      </c>
      <c r="B84" s="12">
        <v>43009</v>
      </c>
      <c r="C84" t="s">
        <v>358</v>
      </c>
      <c r="D84">
        <v>1126</v>
      </c>
    </row>
    <row r="85" spans="1:4" x14ac:dyDescent="0.25">
      <c r="A85" t="s">
        <v>496</v>
      </c>
      <c r="B85" s="12">
        <v>43040</v>
      </c>
      <c r="C85" t="s">
        <v>368</v>
      </c>
      <c r="D85">
        <v>1117</v>
      </c>
    </row>
    <row r="86" spans="1:4" x14ac:dyDescent="0.25">
      <c r="A86" t="s">
        <v>496</v>
      </c>
      <c r="B86" s="12">
        <v>43070</v>
      </c>
      <c r="C86" t="s">
        <v>445</v>
      </c>
      <c r="D86">
        <v>1470</v>
      </c>
    </row>
    <row r="87" spans="1:4" x14ac:dyDescent="0.25">
      <c r="A87" t="s">
        <v>496</v>
      </c>
      <c r="B87" s="12">
        <v>43101</v>
      </c>
      <c r="C87" t="s">
        <v>359</v>
      </c>
      <c r="D87">
        <v>1847</v>
      </c>
    </row>
    <row r="88" spans="1:4" x14ac:dyDescent="0.25">
      <c r="A88" t="s">
        <v>496</v>
      </c>
      <c r="B88" s="12">
        <v>43132</v>
      </c>
      <c r="C88" t="s">
        <v>360</v>
      </c>
      <c r="D88">
        <v>2319</v>
      </c>
    </row>
    <row r="89" spans="1:4" x14ac:dyDescent="0.25">
      <c r="A89" t="s">
        <v>496</v>
      </c>
      <c r="B89" s="12">
        <v>43160</v>
      </c>
      <c r="C89" t="s">
        <v>361</v>
      </c>
      <c r="D89">
        <v>1853</v>
      </c>
    </row>
    <row r="90" spans="1:4" x14ac:dyDescent="0.25">
      <c r="A90" s="10" t="s">
        <v>496</v>
      </c>
      <c r="B90" s="12">
        <v>43191</v>
      </c>
      <c r="C90" t="s">
        <v>362</v>
      </c>
      <c r="D90">
        <v>1582</v>
      </c>
    </row>
    <row r="91" spans="1:4" x14ac:dyDescent="0.25">
      <c r="A91" s="10" t="s">
        <v>534</v>
      </c>
      <c r="B91" s="12">
        <v>43221</v>
      </c>
      <c r="C91" t="s">
        <v>363</v>
      </c>
      <c r="D91">
        <v>1493</v>
      </c>
    </row>
    <row r="92" spans="1:4" x14ac:dyDescent="0.25">
      <c r="A92" s="10" t="s">
        <v>534</v>
      </c>
      <c r="B92" s="12">
        <v>43252</v>
      </c>
      <c r="C92" t="s">
        <v>364</v>
      </c>
      <c r="D92">
        <v>1503</v>
      </c>
    </row>
    <row r="93" spans="1:4" x14ac:dyDescent="0.25">
      <c r="A93" s="10" t="s">
        <v>534</v>
      </c>
      <c r="B93" s="12">
        <v>43282</v>
      </c>
      <c r="C93" t="s">
        <v>365</v>
      </c>
      <c r="D93">
        <v>1782</v>
      </c>
    </row>
    <row r="94" spans="1:4" x14ac:dyDescent="0.25">
      <c r="A94" s="10" t="s">
        <v>534</v>
      </c>
      <c r="B94" s="12">
        <v>43313</v>
      </c>
      <c r="C94" t="s">
        <v>366</v>
      </c>
      <c r="D94">
        <v>1984</v>
      </c>
    </row>
    <row r="95" spans="1:4" x14ac:dyDescent="0.25">
      <c r="A95" s="10" t="s">
        <v>534</v>
      </c>
      <c r="B95" s="12">
        <v>43344</v>
      </c>
      <c r="C95" t="s">
        <v>367</v>
      </c>
      <c r="D95">
        <v>1728</v>
      </c>
    </row>
    <row r="96" spans="1:4" x14ac:dyDescent="0.25">
      <c r="A96" s="10" t="s">
        <v>534</v>
      </c>
      <c r="B96" s="12">
        <v>43374</v>
      </c>
      <c r="C96" t="s">
        <v>358</v>
      </c>
      <c r="D96">
        <v>1816</v>
      </c>
    </row>
    <row r="97" spans="1:4" x14ac:dyDescent="0.25">
      <c r="A97" s="10" t="s">
        <v>534</v>
      </c>
      <c r="B97" s="12">
        <v>43405</v>
      </c>
      <c r="C97" s="10" t="s">
        <v>368</v>
      </c>
      <c r="D97">
        <v>2058</v>
      </c>
    </row>
    <row r="98" spans="1:4" x14ac:dyDescent="0.25">
      <c r="A98" s="10" t="s">
        <v>534</v>
      </c>
      <c r="B98" s="12">
        <v>43435</v>
      </c>
      <c r="C98" s="10" t="s">
        <v>445</v>
      </c>
      <c r="D98">
        <v>1710</v>
      </c>
    </row>
    <row r="99" spans="1:4" x14ac:dyDescent="0.25">
      <c r="A99" s="10" t="s">
        <v>534</v>
      </c>
      <c r="B99" s="12">
        <v>43466</v>
      </c>
      <c r="C99" s="10" t="s">
        <v>359</v>
      </c>
      <c r="D99">
        <v>2793</v>
      </c>
    </row>
    <row r="100" spans="1:4" x14ac:dyDescent="0.25">
      <c r="A100" s="10" t="s">
        <v>534</v>
      </c>
      <c r="B100" s="12">
        <v>43497</v>
      </c>
      <c r="C100" s="10" t="s">
        <v>360</v>
      </c>
      <c r="D100">
        <v>1722</v>
      </c>
    </row>
    <row r="101" spans="1:4" x14ac:dyDescent="0.25">
      <c r="A101" s="10" t="s">
        <v>534</v>
      </c>
      <c r="B101" s="12">
        <v>43525</v>
      </c>
      <c r="C101" s="10" t="s">
        <v>361</v>
      </c>
      <c r="D101">
        <v>1418</v>
      </c>
    </row>
    <row r="102" spans="1:4" x14ac:dyDescent="0.25">
      <c r="A102" s="10" t="s">
        <v>567</v>
      </c>
      <c r="B102" s="12">
        <v>43556</v>
      </c>
      <c r="C102" s="10" t="s">
        <v>362</v>
      </c>
      <c r="D102">
        <v>1415</v>
      </c>
    </row>
    <row r="103" spans="1:4" x14ac:dyDescent="0.25">
      <c r="A103" s="10" t="s">
        <v>567</v>
      </c>
      <c r="B103" s="12">
        <v>43586</v>
      </c>
      <c r="C103" s="10" t="s">
        <v>363</v>
      </c>
      <c r="D103">
        <v>1386</v>
      </c>
    </row>
    <row r="104" spans="1:4" x14ac:dyDescent="0.25">
      <c r="A104" s="10" t="s">
        <v>567</v>
      </c>
      <c r="B104" s="12">
        <v>43617</v>
      </c>
      <c r="C104" s="10" t="s">
        <v>364</v>
      </c>
      <c r="D104">
        <v>1364</v>
      </c>
    </row>
    <row r="105" spans="1:4" x14ac:dyDescent="0.25">
      <c r="A105" s="10" t="s">
        <v>567</v>
      </c>
      <c r="B105" s="12">
        <v>43647</v>
      </c>
      <c r="C105" s="10" t="s">
        <v>365</v>
      </c>
      <c r="D105">
        <v>1275</v>
      </c>
    </row>
    <row r="106" spans="1:4" x14ac:dyDescent="0.25">
      <c r="A106" s="10" t="s">
        <v>567</v>
      </c>
      <c r="B106" s="12">
        <v>43678</v>
      </c>
      <c r="C106" s="10" t="s">
        <v>366</v>
      </c>
      <c r="D106">
        <v>1214</v>
      </c>
    </row>
    <row r="107" spans="1:4" x14ac:dyDescent="0.25">
      <c r="A107" s="10" t="s">
        <v>567</v>
      </c>
      <c r="B107" s="12">
        <v>43709</v>
      </c>
      <c r="C107" s="10" t="s">
        <v>367</v>
      </c>
      <c r="D107">
        <v>1583</v>
      </c>
    </row>
    <row r="108" spans="1:4" x14ac:dyDescent="0.25">
      <c r="A108" s="10" t="s">
        <v>567</v>
      </c>
      <c r="B108" s="12">
        <v>43739</v>
      </c>
      <c r="C108" s="10" t="s">
        <v>358</v>
      </c>
      <c r="D108">
        <v>1840</v>
      </c>
    </row>
    <row r="109" spans="1:4" x14ac:dyDescent="0.25">
      <c r="A109" s="10" t="s">
        <v>567</v>
      </c>
      <c r="B109" s="12">
        <v>43770</v>
      </c>
      <c r="C109" s="10" t="s">
        <v>368</v>
      </c>
      <c r="D109">
        <v>1968</v>
      </c>
    </row>
    <row r="110" spans="1:4" x14ac:dyDescent="0.25">
      <c r="A110" s="10" t="s">
        <v>567</v>
      </c>
      <c r="B110" s="12">
        <v>43800</v>
      </c>
      <c r="C110" s="10" t="s">
        <v>445</v>
      </c>
      <c r="D110">
        <v>2054</v>
      </c>
    </row>
    <row r="111" spans="1:4" x14ac:dyDescent="0.25">
      <c r="A111" s="10" t="s">
        <v>567</v>
      </c>
      <c r="B111" s="12">
        <v>43831</v>
      </c>
      <c r="C111" s="10" t="s">
        <v>359</v>
      </c>
      <c r="D111">
        <v>2156</v>
      </c>
    </row>
  </sheetData>
  <phoneticPr fontId="1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K52"/>
  <sheetViews>
    <sheetView showGridLines="0" tabSelected="1" zoomScaleNormal="10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17.5546875" style="1" bestFit="1" customWidth="1"/>
    <col min="5" max="5" width="21.33203125" style="1" customWidth="1"/>
    <col min="6" max="6" width="15.33203125" style="1" bestFit="1" customWidth="1"/>
    <col min="7" max="7" width="9.109375" style="1" customWidth="1"/>
    <col min="8" max="8" width="15.5546875" style="1" bestFit="1" customWidth="1"/>
    <col min="9" max="16384" width="9.109375" style="1"/>
  </cols>
  <sheetData>
    <row r="1" spans="2:8" s="15" customFormat="1" ht="12.9" customHeight="1" x14ac:dyDescent="0.25"/>
    <row r="2" spans="2:8" ht="15" customHeight="1" x14ac:dyDescent="0.25">
      <c r="B2" s="16" t="s">
        <v>25</v>
      </c>
      <c r="C2" s="40" t="s">
        <v>37</v>
      </c>
    </row>
    <row r="3" spans="2:8" ht="12.9" customHeight="1" x14ac:dyDescent="0.25">
      <c r="B3" s="16" t="s">
        <v>29</v>
      </c>
      <c r="C3" s="64" t="s">
        <v>38</v>
      </c>
    </row>
    <row r="4" spans="2:8" ht="12.9" customHeight="1" x14ac:dyDescent="0.25">
      <c r="B4" s="16"/>
      <c r="C4" s="62"/>
    </row>
    <row r="5" spans="2:8" ht="15" customHeight="1" x14ac:dyDescent="0.25">
      <c r="B5" s="16" t="s">
        <v>26</v>
      </c>
      <c r="C5" s="79" t="s">
        <v>876</v>
      </c>
    </row>
    <row r="6" spans="2:8" ht="12.9" customHeight="1" x14ac:dyDescent="0.25">
      <c r="B6" s="16" t="s">
        <v>788</v>
      </c>
      <c r="C6" s="1" t="s">
        <v>789</v>
      </c>
      <c r="D6" s="17"/>
      <c r="E6" s="17"/>
      <c r="F6" s="17"/>
    </row>
    <row r="7" spans="2:8" ht="12.9" customHeight="1" x14ac:dyDescent="0.25">
      <c r="B7" s="16"/>
      <c r="C7" s="1" t="s">
        <v>790</v>
      </c>
      <c r="D7" s="17"/>
      <c r="E7" s="17"/>
      <c r="F7" s="17"/>
    </row>
    <row r="8" spans="2:8" ht="12.9" customHeight="1" x14ac:dyDescent="0.25">
      <c r="B8" s="16" t="s">
        <v>31</v>
      </c>
      <c r="C8" s="1" t="s">
        <v>39</v>
      </c>
    </row>
    <row r="9" spans="2:8" ht="12.9" customHeight="1" x14ac:dyDescent="0.25">
      <c r="B9" s="16" t="s">
        <v>27</v>
      </c>
      <c r="C9" s="80" t="s">
        <v>877</v>
      </c>
    </row>
    <row r="10" spans="2:8" ht="12.9" customHeight="1" x14ac:dyDescent="0.25">
      <c r="B10" s="16" t="s">
        <v>30</v>
      </c>
      <c r="C10" s="1" t="s">
        <v>32</v>
      </c>
    </row>
    <row r="11" spans="2:8" ht="12.9" customHeight="1" x14ac:dyDescent="0.25">
      <c r="B11" s="16" t="s">
        <v>34</v>
      </c>
      <c r="C11" s="1" t="s">
        <v>36</v>
      </c>
    </row>
    <row r="12" spans="2:8" ht="12.9" customHeight="1" x14ac:dyDescent="0.25">
      <c r="B12" s="16" t="s">
        <v>35</v>
      </c>
      <c r="C12" s="1" t="s">
        <v>548</v>
      </c>
      <c r="G12" s="80"/>
    </row>
    <row r="13" spans="2:8" ht="12.9" customHeight="1" x14ac:dyDescent="0.25">
      <c r="F13" s="44"/>
      <c r="H13" s="82"/>
    </row>
    <row r="14" spans="2:8" ht="15" customHeight="1" x14ac:dyDescent="0.25">
      <c r="B14" s="19" t="s">
        <v>458</v>
      </c>
      <c r="C14" s="19"/>
      <c r="H14" s="45"/>
    </row>
    <row r="15" spans="2:8" ht="63" customHeight="1" x14ac:dyDescent="0.25">
      <c r="B15" s="5" t="s">
        <v>456</v>
      </c>
      <c r="C15" s="11" t="s">
        <v>457</v>
      </c>
      <c r="D15" s="4" t="s">
        <v>794</v>
      </c>
      <c r="E15" s="102" t="s">
        <v>793</v>
      </c>
      <c r="F15" s="4" t="s">
        <v>795</v>
      </c>
      <c r="H15" s="16"/>
    </row>
    <row r="16" spans="2:8" ht="12.9" customHeight="1" x14ac:dyDescent="0.25">
      <c r="B16" s="20" t="s">
        <v>32</v>
      </c>
      <c r="C16" s="21" t="s">
        <v>33</v>
      </c>
      <c r="D16" s="22">
        <v>4929</v>
      </c>
      <c r="E16" s="22">
        <v>1652040</v>
      </c>
      <c r="F16" s="23">
        <f>ROUND(D16/E16*1000,1)</f>
        <v>3</v>
      </c>
      <c r="H16" s="24"/>
    </row>
    <row r="17" spans="2:6" ht="6.9" customHeight="1" x14ac:dyDescent="0.25">
      <c r="B17" s="51"/>
      <c r="C17" s="51"/>
      <c r="D17" s="83"/>
      <c r="E17" s="83"/>
      <c r="F17" s="84"/>
    </row>
    <row r="18" spans="2:6" ht="12.9" customHeight="1" x14ac:dyDescent="0.25">
      <c r="B18" s="25" t="s">
        <v>446</v>
      </c>
      <c r="C18" s="25" t="s">
        <v>553</v>
      </c>
      <c r="D18" s="85">
        <v>1755</v>
      </c>
      <c r="E18" s="106">
        <v>229775</v>
      </c>
      <c r="F18" s="86">
        <f>ROUND((D18/E18)*1000,1)</f>
        <v>7.6</v>
      </c>
    </row>
    <row r="19" spans="2:6" ht="12.9" customHeight="1" x14ac:dyDescent="0.25">
      <c r="B19" s="33" t="s">
        <v>517</v>
      </c>
      <c r="C19" s="33" t="s">
        <v>555</v>
      </c>
      <c r="D19" s="87">
        <v>283</v>
      </c>
      <c r="E19" s="107">
        <v>167285</v>
      </c>
      <c r="F19" s="88">
        <f t="shared" ref="F19:F24" si="0">ROUND((D19/E19)*1000,1)</f>
        <v>1.7</v>
      </c>
    </row>
    <row r="20" spans="2:6" ht="12.9" customHeight="1" x14ac:dyDescent="0.25">
      <c r="B20" s="33" t="s">
        <v>516</v>
      </c>
      <c r="C20" s="33" t="s">
        <v>554</v>
      </c>
      <c r="D20" s="87">
        <v>1862</v>
      </c>
      <c r="E20" s="107">
        <v>237130</v>
      </c>
      <c r="F20" s="88">
        <f t="shared" si="0"/>
        <v>7.9</v>
      </c>
    </row>
    <row r="21" spans="2:6" ht="12.9" customHeight="1" x14ac:dyDescent="0.25">
      <c r="B21" s="33" t="s">
        <v>577</v>
      </c>
      <c r="C21" s="33" t="s">
        <v>584</v>
      </c>
      <c r="D21" s="87">
        <v>609</v>
      </c>
      <c r="E21" s="107">
        <v>320560</v>
      </c>
      <c r="F21" s="88">
        <f t="shared" si="0"/>
        <v>1.9</v>
      </c>
    </row>
    <row r="22" spans="2:6" ht="12.9" customHeight="1" x14ac:dyDescent="0.25">
      <c r="B22" s="33" t="s">
        <v>575</v>
      </c>
      <c r="C22" s="33" t="s">
        <v>585</v>
      </c>
      <c r="D22" s="87">
        <v>94</v>
      </c>
      <c r="E22" s="107">
        <v>187750</v>
      </c>
      <c r="F22" s="88">
        <f t="shared" si="0"/>
        <v>0.5</v>
      </c>
    </row>
    <row r="23" spans="2:6" ht="12.9" customHeight="1" x14ac:dyDescent="0.25">
      <c r="B23" s="33" t="s">
        <v>576</v>
      </c>
      <c r="C23" s="33" t="s">
        <v>586</v>
      </c>
      <c r="D23" s="87">
        <v>312</v>
      </c>
      <c r="E23" s="107">
        <v>231890</v>
      </c>
      <c r="F23" s="88">
        <f t="shared" si="0"/>
        <v>1.3</v>
      </c>
    </row>
    <row r="24" spans="2:6" ht="12.9" customHeight="1" x14ac:dyDescent="0.25">
      <c r="B24" s="33" t="s">
        <v>574</v>
      </c>
      <c r="C24" s="33" t="s">
        <v>587</v>
      </c>
      <c r="D24" s="87">
        <v>11</v>
      </c>
      <c r="E24" s="107">
        <v>266265</v>
      </c>
      <c r="F24" s="88">
        <f t="shared" si="0"/>
        <v>0</v>
      </c>
    </row>
    <row r="25" spans="2:6" ht="12.9" customHeight="1" x14ac:dyDescent="0.25">
      <c r="B25" s="34" t="s">
        <v>355</v>
      </c>
      <c r="C25" s="34" t="s">
        <v>771</v>
      </c>
      <c r="D25" s="89">
        <v>3</v>
      </c>
      <c r="E25" s="114" t="s">
        <v>815</v>
      </c>
      <c r="F25" s="35" t="s">
        <v>815</v>
      </c>
    </row>
    <row r="26" spans="2:6" ht="12.9" customHeight="1" x14ac:dyDescent="0.25">
      <c r="B26" s="51"/>
      <c r="C26" s="51"/>
      <c r="D26" s="83"/>
      <c r="E26" s="83"/>
      <c r="F26" s="84"/>
    </row>
    <row r="27" spans="2:6" ht="12.9" customHeight="1" x14ac:dyDescent="0.25">
      <c r="B27" s="18" t="s">
        <v>28</v>
      </c>
      <c r="C27" s="36"/>
      <c r="D27" s="37"/>
      <c r="E27" s="37"/>
      <c r="F27" s="37"/>
    </row>
    <row r="28" spans="2:6" ht="48.6" customHeight="1" x14ac:dyDescent="0.25">
      <c r="B28" s="132" t="s">
        <v>804</v>
      </c>
      <c r="C28" s="132"/>
      <c r="D28" s="132"/>
      <c r="E28" s="132"/>
      <c r="F28" s="132"/>
    </row>
    <row r="29" spans="2:6" ht="12.9" customHeight="1" x14ac:dyDescent="0.25">
      <c r="B29" s="18"/>
      <c r="C29" s="36"/>
      <c r="D29" s="37"/>
      <c r="E29" s="37"/>
      <c r="F29" s="37"/>
    </row>
    <row r="30" spans="2:6" ht="282" customHeight="1" x14ac:dyDescent="0.25">
      <c r="B30" s="131" t="s">
        <v>807</v>
      </c>
      <c r="C30" s="131"/>
      <c r="D30" s="131"/>
      <c r="E30" s="131"/>
      <c r="F30" s="131"/>
    </row>
    <row r="31" spans="2:6" ht="12.6" x14ac:dyDescent="0.25">
      <c r="B31" s="76"/>
      <c r="C31" s="76"/>
      <c r="D31" s="76"/>
      <c r="E31" s="76"/>
      <c r="F31" s="76"/>
    </row>
    <row r="32" spans="2:6" ht="121.2" customHeight="1" x14ac:dyDescent="0.25">
      <c r="B32" s="132" t="s">
        <v>791</v>
      </c>
      <c r="C32" s="132"/>
      <c r="D32" s="132"/>
      <c r="E32" s="132"/>
      <c r="F32" s="132"/>
    </row>
    <row r="33" spans="2:11" ht="12.6" x14ac:dyDescent="0.25">
      <c r="C33" s="38"/>
      <c r="D33" s="38"/>
      <c r="E33" s="38"/>
      <c r="F33" s="38"/>
    </row>
    <row r="34" spans="2:11" ht="45.6" customHeight="1" x14ac:dyDescent="0.25">
      <c r="B34" s="132" t="s">
        <v>824</v>
      </c>
      <c r="C34" s="132"/>
      <c r="D34" s="132"/>
      <c r="E34" s="132"/>
      <c r="F34" s="132"/>
      <c r="G34" s="124"/>
      <c r="H34" s="124"/>
    </row>
    <row r="35" spans="2:11" ht="12.9" customHeight="1" x14ac:dyDescent="0.25">
      <c r="B35" s="38"/>
      <c r="C35" s="38"/>
      <c r="D35" s="38"/>
      <c r="E35" s="38"/>
      <c r="F35" s="38"/>
    </row>
    <row r="36" spans="2:11" ht="21.6" customHeight="1" x14ac:dyDescent="0.25">
      <c r="B36" s="131" t="s">
        <v>1168</v>
      </c>
      <c r="C36" s="131"/>
      <c r="D36" s="131"/>
      <c r="E36" s="131"/>
      <c r="F36" s="131"/>
      <c r="G36" s="125"/>
      <c r="H36" s="125"/>
    </row>
    <row r="37" spans="2:11" ht="12.9" customHeight="1" x14ac:dyDescent="0.25">
      <c r="B37" s="130"/>
      <c r="C37" s="130"/>
      <c r="D37" s="130"/>
      <c r="E37" s="130"/>
      <c r="F37" s="130"/>
    </row>
    <row r="38" spans="2:11" ht="12.9" customHeight="1" x14ac:dyDescent="0.25">
      <c r="B38" s="130"/>
      <c r="C38" s="130"/>
      <c r="D38" s="130"/>
      <c r="E38" s="130"/>
      <c r="F38" s="130"/>
    </row>
    <row r="39" spans="2:11" ht="12.9" customHeight="1" x14ac:dyDescent="0.25">
      <c r="B39" s="130"/>
      <c r="C39" s="130"/>
      <c r="D39" s="130"/>
      <c r="E39" s="130"/>
      <c r="F39" s="130"/>
    </row>
    <row r="40" spans="2:11" ht="12.9" customHeight="1" x14ac:dyDescent="0.25">
      <c r="B40" s="39"/>
    </row>
    <row r="41" spans="2:11" ht="12.9" customHeight="1" x14ac:dyDescent="0.25">
      <c r="B41" s="38"/>
      <c r="C41" s="38"/>
      <c r="D41" s="38"/>
      <c r="E41" s="38"/>
      <c r="F41" s="38"/>
    </row>
    <row r="42" spans="2:11" ht="12.9" customHeight="1" x14ac:dyDescent="0.25">
      <c r="B42" s="38"/>
      <c r="C42" s="38"/>
      <c r="D42" s="38"/>
      <c r="E42" s="38"/>
      <c r="F42" s="38"/>
    </row>
    <row r="43" spans="2:11" ht="12.9" customHeight="1" x14ac:dyDescent="0.25">
      <c r="G43" s="38"/>
      <c r="H43" s="38"/>
      <c r="I43" s="90"/>
      <c r="J43" s="91"/>
      <c r="K43" s="91"/>
    </row>
    <row r="44" spans="2:11" ht="12.9" customHeight="1" x14ac:dyDescent="0.25">
      <c r="G44" s="38"/>
      <c r="H44" s="38"/>
      <c r="I44" s="90"/>
      <c r="J44" s="91"/>
      <c r="K44" s="91"/>
    </row>
    <row r="45" spans="2:11" ht="12.9" customHeight="1" x14ac:dyDescent="0.25">
      <c r="G45" s="38"/>
      <c r="H45" s="38"/>
      <c r="I45" s="90"/>
      <c r="J45" s="91"/>
      <c r="K45" s="91"/>
    </row>
    <row r="46" spans="2:11" ht="12.9" customHeight="1" x14ac:dyDescent="0.25">
      <c r="B46" s="17"/>
      <c r="C46" s="17"/>
      <c r="D46" s="17"/>
      <c r="E46" s="17"/>
      <c r="F46" s="17"/>
    </row>
    <row r="47" spans="2:11" ht="12.9" customHeight="1" x14ac:dyDescent="0.25">
      <c r="B47" s="17"/>
      <c r="C47" s="17"/>
      <c r="D47" s="17"/>
      <c r="E47" s="17"/>
      <c r="F47" s="17"/>
    </row>
    <row r="48" spans="2:11" ht="12.9" customHeight="1" x14ac:dyDescent="0.25">
      <c r="B48" s="17"/>
      <c r="C48" s="17"/>
      <c r="D48" s="17"/>
      <c r="E48" s="17"/>
      <c r="F48" s="17"/>
    </row>
    <row r="49" spans="2:6" ht="12.9" customHeight="1" x14ac:dyDescent="0.25">
      <c r="B49" s="17"/>
      <c r="C49" s="17"/>
      <c r="D49" s="17"/>
      <c r="E49" s="17"/>
      <c r="F49" s="17"/>
    </row>
    <row r="50" spans="2:6" ht="12.9" customHeight="1" x14ac:dyDescent="0.25">
      <c r="B50" s="17"/>
      <c r="C50" s="17"/>
      <c r="D50" s="17"/>
      <c r="E50" s="17"/>
      <c r="F50" s="17"/>
    </row>
    <row r="51" spans="2:6" ht="12.9" customHeight="1" x14ac:dyDescent="0.25">
      <c r="B51" s="17"/>
      <c r="C51" s="17"/>
      <c r="D51" s="17"/>
      <c r="E51" s="17"/>
      <c r="F51" s="17"/>
    </row>
    <row r="52" spans="2:6" ht="12.9" customHeight="1" x14ac:dyDescent="0.25">
      <c r="B52" s="17"/>
      <c r="C52" s="17"/>
      <c r="D52" s="17"/>
      <c r="E52" s="17"/>
      <c r="F52" s="17"/>
    </row>
  </sheetData>
  <sortState xmlns:xlrd2="http://schemas.microsoft.com/office/spreadsheetml/2017/richdata2" ref="B34:F38">
    <sortCondition ref="B34:B38"/>
  </sortState>
  <mergeCells count="6">
    <mergeCell ref="B37:F39"/>
    <mergeCell ref="B30:F30"/>
    <mergeCell ref="B32:F32"/>
    <mergeCell ref="B28:F28"/>
    <mergeCell ref="B34:F34"/>
    <mergeCell ref="B36:F36"/>
  </mergeCells>
  <phoneticPr fontId="0" type="noConversion"/>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W259"/>
  <sheetViews>
    <sheetView showGridLines="0" zoomScaleNormal="100" workbookViewId="0">
      <pane ySplit="16" topLeftCell="A17" activePane="bottomLeft" state="frozen"/>
      <selection pane="bottomLeft"/>
    </sheetView>
  </sheetViews>
  <sheetFormatPr defaultColWidth="9.109375" defaultRowHeight="12.9" customHeight="1" x14ac:dyDescent="0.25"/>
  <cols>
    <col min="1" max="1" width="2" style="68" customWidth="1"/>
    <col min="2" max="2" width="15.6640625" style="13" customWidth="1"/>
    <col min="3" max="3" width="53.6640625" style="13" customWidth="1"/>
    <col min="4" max="4" width="21.44140625" style="13" bestFit="1" customWidth="1"/>
    <col min="5" max="5" width="78.109375" style="13" bestFit="1" customWidth="1"/>
    <col min="6" max="6" width="17" style="13" bestFit="1" customWidth="1"/>
    <col min="7" max="7" width="23.33203125" style="13" bestFit="1" customWidth="1"/>
    <col min="8" max="8" width="18.109375" style="13" bestFit="1" customWidth="1"/>
    <col min="9" max="10" width="9.109375" style="13" customWidth="1"/>
    <col min="11" max="11" width="6.21875" style="13" customWidth="1"/>
    <col min="12" max="12" width="12.109375" style="13" customWidth="1"/>
    <col min="13" max="13" width="7.6640625" style="13" customWidth="1"/>
    <col min="14" max="14" width="7.44140625" style="13" bestFit="1" customWidth="1"/>
    <col min="15" max="15" width="10.5546875" style="13" customWidth="1"/>
    <col min="16" max="16" width="18.88671875" style="13" bestFit="1" customWidth="1"/>
    <col min="17" max="17" width="9.5546875" style="13" bestFit="1" customWidth="1"/>
    <col min="18" max="18" width="6" style="13" bestFit="1" customWidth="1"/>
    <col min="19" max="19" width="9.109375" style="13"/>
    <col min="20" max="20" width="9.109375" style="96"/>
    <col min="21" max="24" width="9.109375" style="13"/>
    <col min="25" max="25" width="13.6640625" style="13" bestFit="1" customWidth="1"/>
    <col min="26" max="16384" width="9.109375" style="13"/>
  </cols>
  <sheetData>
    <row r="1" spans="1:20" s="15" customFormat="1" ht="12" customHeight="1" x14ac:dyDescent="0.25">
      <c r="A1" s="42"/>
      <c r="T1" s="94"/>
    </row>
    <row r="2" spans="1:20" s="1" customFormat="1" ht="15" customHeight="1" x14ac:dyDescent="0.25">
      <c r="A2" s="43"/>
      <c r="B2" s="16" t="s">
        <v>25</v>
      </c>
      <c r="C2" s="40" t="s">
        <v>37</v>
      </c>
      <c r="D2" s="40"/>
      <c r="H2" s="13"/>
      <c r="I2" s="2"/>
      <c r="J2" s="2"/>
      <c r="K2" s="2"/>
      <c r="T2" s="95"/>
    </row>
    <row r="3" spans="1:20" s="1" customFormat="1" ht="12.9" customHeight="1" x14ac:dyDescent="0.25">
      <c r="A3" s="43"/>
      <c r="B3" s="16" t="s">
        <v>29</v>
      </c>
      <c r="C3" s="1" t="s">
        <v>38</v>
      </c>
      <c r="I3" s="2"/>
      <c r="J3" s="2"/>
      <c r="K3" s="2"/>
      <c r="T3" s="95"/>
    </row>
    <row r="4" spans="1:20" s="1" customFormat="1" ht="12.9" customHeight="1" x14ac:dyDescent="0.25">
      <c r="A4" s="43"/>
      <c r="B4" s="16"/>
      <c r="L4" s="67"/>
      <c r="T4" s="95"/>
    </row>
    <row r="5" spans="1:20" s="1" customFormat="1" ht="15" customHeight="1" x14ac:dyDescent="0.25">
      <c r="A5" s="43"/>
      <c r="B5" s="16" t="s">
        <v>26</v>
      </c>
      <c r="C5" s="66" t="str">
        <f>Publicationmonth</f>
        <v>February 2020</v>
      </c>
      <c r="D5" s="66"/>
      <c r="T5" s="95"/>
    </row>
    <row r="6" spans="1:20" s="1" customFormat="1" ht="12.9" customHeight="1" x14ac:dyDescent="0.25">
      <c r="A6" s="43"/>
      <c r="B6" s="16" t="s">
        <v>788</v>
      </c>
      <c r="C6" s="1" t="str">
        <f>'National &amp; Regional Team'!C6</f>
        <v>MSA, collected via SDCS, NHS England and NHS Improvement (MSA breaches)</v>
      </c>
      <c r="D6" s="17"/>
      <c r="E6" s="17"/>
      <c r="T6" s="95"/>
    </row>
    <row r="7" spans="1:20" s="1" customFormat="1" ht="12.9" customHeight="1" x14ac:dyDescent="0.25">
      <c r="A7" s="43"/>
      <c r="B7" s="16"/>
      <c r="C7" s="1" t="str">
        <f>'National &amp; Regional Team'!C7</f>
        <v>Hospital Episode Statistics (HES), NHS Digital (FCE data)</v>
      </c>
      <c r="D7" s="17"/>
      <c r="E7" s="17"/>
      <c r="T7" s="95"/>
    </row>
    <row r="8" spans="1:20" s="1" customFormat="1" ht="12.9" customHeight="1" x14ac:dyDescent="0.25">
      <c r="A8" s="43"/>
      <c r="B8" s="16" t="s">
        <v>31</v>
      </c>
      <c r="C8" s="1" t="s">
        <v>39</v>
      </c>
      <c r="M8" s="93"/>
      <c r="T8" s="95"/>
    </row>
    <row r="9" spans="1:20" s="1" customFormat="1" ht="12.9" customHeight="1" x14ac:dyDescent="0.25">
      <c r="A9" s="43"/>
      <c r="B9" s="16" t="s">
        <v>27</v>
      </c>
      <c r="C9" s="1" t="str">
        <f>Publicationdate</f>
        <v>9th April 2020</v>
      </c>
      <c r="F9" s="67"/>
      <c r="G9" s="67"/>
      <c r="L9" s="67"/>
      <c r="M9" s="93"/>
      <c r="Q9" s="67"/>
      <c r="T9" s="95"/>
    </row>
    <row r="10" spans="1:20" s="1" customFormat="1" ht="12.9" customHeight="1" x14ac:dyDescent="0.25">
      <c r="A10" s="43"/>
      <c r="B10" s="16" t="s">
        <v>30</v>
      </c>
      <c r="C10" s="1" t="s">
        <v>32</v>
      </c>
      <c r="M10" s="93"/>
      <c r="T10" s="95"/>
    </row>
    <row r="11" spans="1:20" s="1" customFormat="1" ht="12.9" customHeight="1" x14ac:dyDescent="0.25">
      <c r="A11" s="43"/>
      <c r="B11" s="16" t="s">
        <v>34</v>
      </c>
      <c r="C11" s="1" t="s">
        <v>36</v>
      </c>
      <c r="T11" s="95"/>
    </row>
    <row r="12" spans="1:20" s="1" customFormat="1" ht="12.9" customHeight="1" x14ac:dyDescent="0.25">
      <c r="A12" s="43"/>
      <c r="B12" s="16" t="s">
        <v>35</v>
      </c>
      <c r="C12" s="1" t="s">
        <v>548</v>
      </c>
      <c r="T12" s="95"/>
    </row>
    <row r="13" spans="1:20" s="1" customFormat="1" ht="12.9" customHeight="1" x14ac:dyDescent="0.25">
      <c r="A13" s="43"/>
      <c r="F13" s="18"/>
      <c r="G13" s="18"/>
      <c r="T13" s="95"/>
    </row>
    <row r="14" spans="1:20" s="1" customFormat="1" ht="15" customHeight="1" x14ac:dyDescent="0.25">
      <c r="A14" s="43"/>
      <c r="B14" s="19" t="s">
        <v>40</v>
      </c>
      <c r="C14" s="19"/>
      <c r="D14" s="19"/>
      <c r="Q14" s="64"/>
      <c r="T14" s="95"/>
    </row>
    <row r="15" spans="1:20" s="1" customFormat="1" ht="54.6" customHeight="1" x14ac:dyDescent="0.25">
      <c r="A15" s="43"/>
      <c r="B15" s="5" t="s">
        <v>456</v>
      </c>
      <c r="C15" s="11" t="s">
        <v>457</v>
      </c>
      <c r="D15" s="11" t="s">
        <v>19</v>
      </c>
      <c r="E15" s="11" t="s">
        <v>20</v>
      </c>
      <c r="F15" s="11" t="s">
        <v>794</v>
      </c>
      <c r="G15" s="102" t="s">
        <v>793</v>
      </c>
      <c r="H15" s="103" t="s">
        <v>796</v>
      </c>
      <c r="L15" s="104"/>
      <c r="M15" s="43"/>
      <c r="N15" s="17"/>
      <c r="Q15" s="64"/>
      <c r="T15" s="95"/>
    </row>
    <row r="16" spans="1:20" s="1" customFormat="1" ht="12.9" customHeight="1" x14ac:dyDescent="0.25">
      <c r="A16" s="43"/>
      <c r="B16" s="20" t="s">
        <v>32</v>
      </c>
      <c r="C16" s="20" t="s">
        <v>32</v>
      </c>
      <c r="D16" s="20" t="s">
        <v>32</v>
      </c>
      <c r="E16" s="21" t="s">
        <v>33</v>
      </c>
      <c r="F16" s="22">
        <v>4929</v>
      </c>
      <c r="G16" s="22">
        <v>1652040</v>
      </c>
      <c r="H16" s="23">
        <f>F16/G16*1000</f>
        <v>2.9835839325924316</v>
      </c>
      <c r="L16" s="24"/>
      <c r="Q16" s="64"/>
      <c r="T16" s="95"/>
    </row>
    <row r="17" spans="1:23" s="1" customFormat="1" ht="6.9" customHeight="1" x14ac:dyDescent="0.25">
      <c r="A17" s="43"/>
      <c r="I17" s="13"/>
      <c r="J17" s="13"/>
      <c r="K17" s="13"/>
      <c r="T17" s="95"/>
    </row>
    <row r="18" spans="1:23" ht="12.9" customHeight="1" x14ac:dyDescent="0.25">
      <c r="A18" s="123"/>
      <c r="B18" s="65" t="s">
        <v>446</v>
      </c>
      <c r="C18" s="65" t="s">
        <v>553</v>
      </c>
      <c r="D18" s="65" t="s">
        <v>161</v>
      </c>
      <c r="E18" s="65" t="s">
        <v>878</v>
      </c>
      <c r="F18" s="126">
        <v>15</v>
      </c>
      <c r="G18" s="115">
        <v>12205</v>
      </c>
      <c r="H18" s="69">
        <f>(IF(G18="*","*",IF(ISERROR(F18/G18*1000),"N/A",ROUND(F18/G18*1000,1))))</f>
        <v>1.2</v>
      </c>
      <c r="R18" s="70"/>
    </row>
    <row r="19" spans="1:23" ht="12.9" customHeight="1" x14ac:dyDescent="0.25">
      <c r="A19" s="123"/>
      <c r="B19" s="48" t="s">
        <v>446</v>
      </c>
      <c r="C19" s="48" t="s">
        <v>553</v>
      </c>
      <c r="D19" s="48" t="s">
        <v>162</v>
      </c>
      <c r="E19" s="48" t="s">
        <v>879</v>
      </c>
      <c r="F19" s="127">
        <v>0</v>
      </c>
      <c r="G19" s="116" t="s">
        <v>815</v>
      </c>
      <c r="H19" s="58" t="str">
        <f t="shared" ref="H19:H81" si="0">(IF(G19="*","*",IF(ISERROR(F19/G19*1000),"N/A",ROUND(F19/G19*1000,1))))</f>
        <v>N/A</v>
      </c>
      <c r="R19" s="70"/>
    </row>
    <row r="20" spans="1:23" ht="12.9" customHeight="1" x14ac:dyDescent="0.25">
      <c r="A20" s="123"/>
      <c r="B20" s="48" t="s">
        <v>446</v>
      </c>
      <c r="C20" s="48" t="s">
        <v>553</v>
      </c>
      <c r="D20" s="48" t="s">
        <v>370</v>
      </c>
      <c r="E20" s="48" t="s">
        <v>880</v>
      </c>
      <c r="F20" s="127">
        <v>27</v>
      </c>
      <c r="G20" s="116">
        <v>26185</v>
      </c>
      <c r="H20" s="58">
        <f t="shared" si="0"/>
        <v>1</v>
      </c>
      <c r="R20" s="70"/>
    </row>
    <row r="21" spans="1:23" ht="12.9" customHeight="1" x14ac:dyDescent="0.25">
      <c r="A21" s="123"/>
      <c r="B21" s="48" t="s">
        <v>446</v>
      </c>
      <c r="C21" s="48" t="s">
        <v>553</v>
      </c>
      <c r="D21" s="48" t="s">
        <v>163</v>
      </c>
      <c r="E21" s="48" t="s">
        <v>881</v>
      </c>
      <c r="F21" s="127">
        <v>0</v>
      </c>
      <c r="G21" s="116" t="s">
        <v>815</v>
      </c>
      <c r="H21" s="58" t="str">
        <f t="shared" si="0"/>
        <v>N/A</v>
      </c>
      <c r="R21" s="70"/>
    </row>
    <row r="22" spans="1:23" ht="12.9" customHeight="1" x14ac:dyDescent="0.25">
      <c r="A22" s="123"/>
      <c r="B22" s="48" t="s">
        <v>446</v>
      </c>
      <c r="C22" s="48" t="s">
        <v>553</v>
      </c>
      <c r="D22" s="48" t="s">
        <v>164</v>
      </c>
      <c r="E22" s="48" t="s">
        <v>882</v>
      </c>
      <c r="F22" s="127">
        <v>0</v>
      </c>
      <c r="G22" s="116" t="s">
        <v>815</v>
      </c>
      <c r="H22" s="58" t="str">
        <f t="shared" si="0"/>
        <v>N/A</v>
      </c>
      <c r="R22" s="70"/>
    </row>
    <row r="23" spans="1:23" ht="12.9" customHeight="1" x14ac:dyDescent="0.25">
      <c r="A23" s="123"/>
      <c r="B23" s="48" t="s">
        <v>446</v>
      </c>
      <c r="C23" s="48" t="s">
        <v>553</v>
      </c>
      <c r="D23" s="48" t="s">
        <v>165</v>
      </c>
      <c r="E23" s="48" t="s">
        <v>883</v>
      </c>
      <c r="F23" s="127">
        <v>0</v>
      </c>
      <c r="G23" s="116" t="s">
        <v>815</v>
      </c>
      <c r="H23" s="58" t="str">
        <f t="shared" si="0"/>
        <v>N/A</v>
      </c>
      <c r="R23" s="70"/>
    </row>
    <row r="24" spans="1:23" ht="12.9" customHeight="1" x14ac:dyDescent="0.25">
      <c r="A24" s="123"/>
      <c r="B24" s="48" t="s">
        <v>446</v>
      </c>
      <c r="C24" s="48" t="s">
        <v>553</v>
      </c>
      <c r="D24" s="48" t="s">
        <v>166</v>
      </c>
      <c r="E24" s="48" t="s">
        <v>884</v>
      </c>
      <c r="F24" s="127">
        <v>0</v>
      </c>
      <c r="G24" s="116">
        <v>13280</v>
      </c>
      <c r="H24" s="58">
        <f t="shared" si="0"/>
        <v>0</v>
      </c>
      <c r="R24" s="70"/>
    </row>
    <row r="25" spans="1:23" ht="12.9" customHeight="1" x14ac:dyDescent="0.25">
      <c r="A25" s="123"/>
      <c r="B25" s="48" t="s">
        <v>446</v>
      </c>
      <c r="C25" s="48" t="s">
        <v>553</v>
      </c>
      <c r="D25" s="48" t="s">
        <v>374</v>
      </c>
      <c r="E25" s="48" t="s">
        <v>885</v>
      </c>
      <c r="F25" s="127">
        <v>0</v>
      </c>
      <c r="G25" s="116">
        <v>3455</v>
      </c>
      <c r="H25" s="58">
        <f t="shared" si="0"/>
        <v>0</v>
      </c>
      <c r="R25" s="70"/>
    </row>
    <row r="26" spans="1:23" ht="12.9" customHeight="1" x14ac:dyDescent="0.25">
      <c r="A26" s="123"/>
      <c r="B26" s="48" t="s">
        <v>446</v>
      </c>
      <c r="C26" s="48" t="s">
        <v>553</v>
      </c>
      <c r="D26" s="48" t="s">
        <v>167</v>
      </c>
      <c r="E26" s="48" t="s">
        <v>886</v>
      </c>
      <c r="F26" s="127">
        <v>0</v>
      </c>
      <c r="G26" s="116">
        <v>6140</v>
      </c>
      <c r="H26" s="58">
        <f t="shared" si="0"/>
        <v>0</v>
      </c>
      <c r="R26" s="70"/>
    </row>
    <row r="27" spans="1:23" ht="12.9" customHeight="1" x14ac:dyDescent="0.25">
      <c r="A27" s="123"/>
      <c r="B27" s="48" t="s">
        <v>446</v>
      </c>
      <c r="C27" s="48" t="s">
        <v>553</v>
      </c>
      <c r="D27" s="48" t="s">
        <v>168</v>
      </c>
      <c r="E27" s="48" t="s">
        <v>887</v>
      </c>
      <c r="F27" s="127">
        <v>0</v>
      </c>
      <c r="G27" s="116">
        <v>660</v>
      </c>
      <c r="H27" s="58">
        <f t="shared" si="0"/>
        <v>0</v>
      </c>
      <c r="R27" s="70"/>
    </row>
    <row r="28" spans="1:23" ht="12.9" customHeight="1" x14ac:dyDescent="0.25">
      <c r="A28" s="123"/>
      <c r="B28" s="48" t="s">
        <v>446</v>
      </c>
      <c r="C28" s="48" t="s">
        <v>553</v>
      </c>
      <c r="D28" s="48" t="s">
        <v>169</v>
      </c>
      <c r="E28" s="48" t="s">
        <v>888</v>
      </c>
      <c r="F28" s="129">
        <v>2637</v>
      </c>
      <c r="G28" s="116">
        <v>9915</v>
      </c>
      <c r="H28" s="58">
        <f t="shared" ref="H28" si="1">(IF(G28="*","*",IF(ISERROR(F28/G28*1000),"N/A",ROUND(F28/G28*1000,1))))</f>
        <v>266</v>
      </c>
      <c r="R28" s="70"/>
    </row>
    <row r="29" spans="1:23" ht="12.9" customHeight="1" x14ac:dyDescent="0.25">
      <c r="A29" s="123"/>
      <c r="B29" s="48" t="s">
        <v>446</v>
      </c>
      <c r="C29" s="48" t="s">
        <v>553</v>
      </c>
      <c r="D29" s="48" t="s">
        <v>170</v>
      </c>
      <c r="E29" s="48" t="s">
        <v>889</v>
      </c>
      <c r="F29" s="127">
        <v>0</v>
      </c>
      <c r="G29" s="116">
        <v>4210</v>
      </c>
      <c r="H29" s="58">
        <f t="shared" si="0"/>
        <v>0</v>
      </c>
      <c r="R29" s="70"/>
    </row>
    <row r="30" spans="1:23" ht="12.9" customHeight="1" x14ac:dyDescent="0.25">
      <c r="A30" s="123"/>
      <c r="B30" s="48" t="s">
        <v>446</v>
      </c>
      <c r="C30" s="48" t="s">
        <v>553</v>
      </c>
      <c r="D30" s="48" t="s">
        <v>171</v>
      </c>
      <c r="E30" s="48" t="s">
        <v>890</v>
      </c>
      <c r="F30" s="127">
        <v>2</v>
      </c>
      <c r="G30" s="116">
        <v>15755</v>
      </c>
      <c r="H30" s="58">
        <f t="shared" si="0"/>
        <v>0.1</v>
      </c>
      <c r="R30" s="70"/>
    </row>
    <row r="31" spans="1:23" ht="12.9" customHeight="1" x14ac:dyDescent="0.25">
      <c r="A31" s="123"/>
      <c r="B31" s="48" t="s">
        <v>446</v>
      </c>
      <c r="C31" s="48" t="s">
        <v>553</v>
      </c>
      <c r="D31" s="48" t="s">
        <v>376</v>
      </c>
      <c r="E31" s="48" t="s">
        <v>891</v>
      </c>
      <c r="F31" s="127">
        <v>0</v>
      </c>
      <c r="G31" s="116">
        <v>6685</v>
      </c>
      <c r="H31" s="58">
        <f t="shared" si="0"/>
        <v>0</v>
      </c>
      <c r="R31" s="70"/>
      <c r="V31" s="97"/>
      <c r="W31" s="97"/>
    </row>
    <row r="32" spans="1:23" ht="12.9" customHeight="1" x14ac:dyDescent="0.25">
      <c r="A32" s="123"/>
      <c r="B32" s="48" t="s">
        <v>446</v>
      </c>
      <c r="C32" s="48" t="s">
        <v>553</v>
      </c>
      <c r="D32" s="48" t="s">
        <v>8</v>
      </c>
      <c r="E32" s="48" t="s">
        <v>892</v>
      </c>
      <c r="F32" s="127">
        <v>0</v>
      </c>
      <c r="G32" s="116">
        <v>25</v>
      </c>
      <c r="H32" s="58">
        <f t="shared" si="0"/>
        <v>0</v>
      </c>
      <c r="R32" s="70"/>
      <c r="V32" s="97"/>
      <c r="W32" s="97"/>
    </row>
    <row r="33" spans="1:23" ht="12.9" customHeight="1" x14ac:dyDescent="0.25">
      <c r="A33" s="123"/>
      <c r="B33" s="48" t="s">
        <v>446</v>
      </c>
      <c r="C33" s="48" t="s">
        <v>553</v>
      </c>
      <c r="D33" s="48" t="s">
        <v>377</v>
      </c>
      <c r="E33" s="48" t="s">
        <v>893</v>
      </c>
      <c r="F33" s="127">
        <v>31</v>
      </c>
      <c r="G33" s="116">
        <v>20435</v>
      </c>
      <c r="H33" s="58">
        <f t="shared" si="0"/>
        <v>1.5</v>
      </c>
      <c r="R33" s="70"/>
      <c r="V33" s="97"/>
      <c r="W33" s="97"/>
    </row>
    <row r="34" spans="1:23" ht="12.9" customHeight="1" x14ac:dyDescent="0.25">
      <c r="A34" s="123"/>
      <c r="B34" s="48" t="s">
        <v>446</v>
      </c>
      <c r="C34" s="48" t="s">
        <v>553</v>
      </c>
      <c r="D34" s="48" t="s">
        <v>378</v>
      </c>
      <c r="E34" s="48" t="s">
        <v>894</v>
      </c>
      <c r="F34" s="127">
        <v>0</v>
      </c>
      <c r="G34" s="116">
        <v>21645</v>
      </c>
      <c r="H34" s="58">
        <f t="shared" si="0"/>
        <v>0</v>
      </c>
      <c r="R34" s="70"/>
      <c r="V34" s="97"/>
      <c r="W34" s="97"/>
    </row>
    <row r="35" spans="1:23" ht="12.9" customHeight="1" x14ac:dyDescent="0.25">
      <c r="A35" s="123"/>
      <c r="B35" s="48" t="s">
        <v>446</v>
      </c>
      <c r="C35" s="48" t="s">
        <v>553</v>
      </c>
      <c r="D35" s="48" t="s">
        <v>379</v>
      </c>
      <c r="E35" s="48" t="s">
        <v>895</v>
      </c>
      <c r="F35" s="127">
        <v>0</v>
      </c>
      <c r="G35" s="116">
        <v>7430</v>
      </c>
      <c r="H35" s="58">
        <f t="shared" si="0"/>
        <v>0</v>
      </c>
      <c r="R35" s="70"/>
      <c r="V35" s="97"/>
      <c r="W35" s="97"/>
    </row>
    <row r="36" spans="1:23" ht="12.9" customHeight="1" x14ac:dyDescent="0.25">
      <c r="A36" s="123"/>
      <c r="B36" s="48" t="s">
        <v>446</v>
      </c>
      <c r="C36" s="48" t="s">
        <v>553</v>
      </c>
      <c r="D36" s="48" t="s">
        <v>380</v>
      </c>
      <c r="E36" s="48" t="s">
        <v>896</v>
      </c>
      <c r="F36" s="127">
        <v>0</v>
      </c>
      <c r="G36" s="116">
        <v>14095</v>
      </c>
      <c r="H36" s="58">
        <f t="shared" si="0"/>
        <v>0</v>
      </c>
      <c r="R36" s="70"/>
      <c r="V36" s="97"/>
      <c r="W36" s="97"/>
    </row>
    <row r="37" spans="1:23" ht="12.9" customHeight="1" x14ac:dyDescent="0.25">
      <c r="A37" s="123"/>
      <c r="B37" s="48" t="s">
        <v>446</v>
      </c>
      <c r="C37" s="48" t="s">
        <v>553</v>
      </c>
      <c r="D37" s="48" t="s">
        <v>453</v>
      </c>
      <c r="E37" s="48" t="s">
        <v>897</v>
      </c>
      <c r="F37" s="127">
        <v>20</v>
      </c>
      <c r="G37" s="116">
        <v>19630</v>
      </c>
      <c r="H37" s="58">
        <f t="shared" si="0"/>
        <v>1</v>
      </c>
      <c r="R37" s="70"/>
      <c r="V37" s="97"/>
      <c r="W37" s="97"/>
    </row>
    <row r="38" spans="1:23" ht="12.9" customHeight="1" x14ac:dyDescent="0.25">
      <c r="A38" s="123"/>
      <c r="B38" s="48" t="s">
        <v>446</v>
      </c>
      <c r="C38" s="48" t="s">
        <v>553</v>
      </c>
      <c r="D38" s="48" t="s">
        <v>381</v>
      </c>
      <c r="E38" s="48" t="s">
        <v>898</v>
      </c>
      <c r="F38" s="127">
        <v>0</v>
      </c>
      <c r="G38" s="116">
        <v>240</v>
      </c>
      <c r="H38" s="58">
        <f t="shared" si="0"/>
        <v>0</v>
      </c>
      <c r="R38" s="70"/>
      <c r="V38" s="97"/>
      <c r="W38" s="97"/>
    </row>
    <row r="39" spans="1:23" ht="12.9" customHeight="1" x14ac:dyDescent="0.25">
      <c r="A39" s="123"/>
      <c r="B39" s="48" t="s">
        <v>446</v>
      </c>
      <c r="C39" s="48" t="s">
        <v>553</v>
      </c>
      <c r="D39" s="48" t="s">
        <v>382</v>
      </c>
      <c r="E39" s="48" t="s">
        <v>899</v>
      </c>
      <c r="F39" s="127">
        <v>37</v>
      </c>
      <c r="G39" s="116">
        <v>7590</v>
      </c>
      <c r="H39" s="58">
        <f t="shared" si="0"/>
        <v>4.9000000000000004</v>
      </c>
      <c r="R39" s="70"/>
      <c r="V39" s="97"/>
      <c r="W39" s="97"/>
    </row>
    <row r="40" spans="1:23" ht="12.9" customHeight="1" x14ac:dyDescent="0.25">
      <c r="A40" s="123"/>
      <c r="B40" s="48" t="s">
        <v>446</v>
      </c>
      <c r="C40" s="48" t="s">
        <v>553</v>
      </c>
      <c r="D40" s="48" t="s">
        <v>383</v>
      </c>
      <c r="E40" s="48" t="s">
        <v>900</v>
      </c>
      <c r="F40" s="127">
        <v>0</v>
      </c>
      <c r="G40" s="116">
        <v>2975</v>
      </c>
      <c r="H40" s="58">
        <f t="shared" si="0"/>
        <v>0</v>
      </c>
      <c r="R40" s="70"/>
      <c r="V40" s="97"/>
      <c r="W40" s="97"/>
    </row>
    <row r="41" spans="1:23" ht="12.9" customHeight="1" x14ac:dyDescent="0.25">
      <c r="A41" s="123"/>
      <c r="B41" s="48" t="s">
        <v>446</v>
      </c>
      <c r="C41" s="48" t="s">
        <v>553</v>
      </c>
      <c r="D41" s="48" t="s">
        <v>384</v>
      </c>
      <c r="E41" s="48" t="s">
        <v>901</v>
      </c>
      <c r="F41" s="127">
        <v>0</v>
      </c>
      <c r="G41" s="116">
        <v>195</v>
      </c>
      <c r="H41" s="58">
        <f t="shared" si="0"/>
        <v>0</v>
      </c>
      <c r="R41" s="70"/>
      <c r="V41" s="97"/>
      <c r="W41" s="97"/>
    </row>
    <row r="42" spans="1:23" ht="12.9" customHeight="1" x14ac:dyDescent="0.25">
      <c r="A42" s="123"/>
      <c r="B42" s="48" t="s">
        <v>446</v>
      </c>
      <c r="C42" s="48" t="s">
        <v>553</v>
      </c>
      <c r="D42" s="48" t="s">
        <v>385</v>
      </c>
      <c r="E42" s="48" t="s">
        <v>902</v>
      </c>
      <c r="F42" s="127">
        <v>0</v>
      </c>
      <c r="G42" s="116">
        <v>3685</v>
      </c>
      <c r="H42" s="58">
        <f t="shared" si="0"/>
        <v>0</v>
      </c>
      <c r="R42" s="70"/>
      <c r="V42" s="97"/>
      <c r="W42" s="97"/>
    </row>
    <row r="43" spans="1:23" ht="12.9" customHeight="1" x14ac:dyDescent="0.25">
      <c r="A43" s="123"/>
      <c r="B43" s="48" t="s">
        <v>446</v>
      </c>
      <c r="C43" s="48" t="s">
        <v>553</v>
      </c>
      <c r="D43" s="48" t="s">
        <v>386</v>
      </c>
      <c r="E43" s="48" t="s">
        <v>903</v>
      </c>
      <c r="F43" s="127">
        <v>37</v>
      </c>
      <c r="G43" s="116">
        <v>17180</v>
      </c>
      <c r="H43" s="58">
        <f t="shared" si="0"/>
        <v>2.2000000000000002</v>
      </c>
      <c r="R43" s="70"/>
      <c r="V43" s="97"/>
      <c r="W43" s="97"/>
    </row>
    <row r="44" spans="1:23" ht="12.9" customHeight="1" x14ac:dyDescent="0.25">
      <c r="A44" s="123"/>
      <c r="B44" s="48" t="s">
        <v>446</v>
      </c>
      <c r="C44" s="48" t="s">
        <v>553</v>
      </c>
      <c r="D44" s="48" t="s">
        <v>387</v>
      </c>
      <c r="E44" s="48" t="s">
        <v>904</v>
      </c>
      <c r="F44" s="127">
        <v>1</v>
      </c>
      <c r="G44" s="116">
        <v>1350</v>
      </c>
      <c r="H44" s="58">
        <f t="shared" si="0"/>
        <v>0.7</v>
      </c>
      <c r="R44" s="70"/>
      <c r="V44" s="97"/>
      <c r="W44" s="97"/>
    </row>
    <row r="45" spans="1:23" ht="12.9" customHeight="1" x14ac:dyDescent="0.25">
      <c r="A45" s="123"/>
      <c r="B45" s="48" t="s">
        <v>446</v>
      </c>
      <c r="C45" s="48" t="s">
        <v>553</v>
      </c>
      <c r="D45" s="48" t="s">
        <v>388</v>
      </c>
      <c r="E45" s="48" t="s">
        <v>905</v>
      </c>
      <c r="F45" s="127">
        <v>0</v>
      </c>
      <c r="G45" s="116">
        <v>295</v>
      </c>
      <c r="H45" s="58">
        <f t="shared" si="0"/>
        <v>0</v>
      </c>
      <c r="R45" s="70"/>
      <c r="V45" s="97"/>
      <c r="W45" s="97"/>
    </row>
    <row r="46" spans="1:23" ht="12.9" customHeight="1" x14ac:dyDescent="0.25">
      <c r="A46" s="123"/>
      <c r="B46" s="48" t="s">
        <v>446</v>
      </c>
      <c r="C46" s="48" t="s">
        <v>553</v>
      </c>
      <c r="D46" s="48" t="s">
        <v>389</v>
      </c>
      <c r="E46" s="48" t="s">
        <v>906</v>
      </c>
      <c r="F46" s="127">
        <v>0</v>
      </c>
      <c r="G46" s="116">
        <v>215</v>
      </c>
      <c r="H46" s="58">
        <f t="shared" si="0"/>
        <v>0</v>
      </c>
      <c r="R46" s="70"/>
      <c r="V46" s="97"/>
      <c r="W46" s="97"/>
    </row>
    <row r="47" spans="1:23" ht="12.9" customHeight="1" x14ac:dyDescent="0.25">
      <c r="A47" s="123"/>
      <c r="B47" s="48" t="s">
        <v>446</v>
      </c>
      <c r="C47" s="48" t="s">
        <v>553</v>
      </c>
      <c r="D47" s="48" t="s">
        <v>2</v>
      </c>
      <c r="E47" s="48" t="s">
        <v>907</v>
      </c>
      <c r="F47" s="127">
        <v>0</v>
      </c>
      <c r="G47" s="116">
        <v>6665</v>
      </c>
      <c r="H47" s="58">
        <f t="shared" si="0"/>
        <v>0</v>
      </c>
      <c r="R47" s="70"/>
      <c r="V47" s="97"/>
      <c r="W47" s="97"/>
    </row>
    <row r="48" spans="1:23" ht="12.9" customHeight="1" x14ac:dyDescent="0.25">
      <c r="A48" s="123"/>
      <c r="B48" s="48" t="s">
        <v>446</v>
      </c>
      <c r="C48" s="48" t="s">
        <v>553</v>
      </c>
      <c r="D48" s="48" t="s">
        <v>390</v>
      </c>
      <c r="E48" s="48" t="s">
        <v>908</v>
      </c>
      <c r="F48" s="127">
        <v>0</v>
      </c>
      <c r="G48" s="116">
        <v>13480</v>
      </c>
      <c r="H48" s="58">
        <f t="shared" si="0"/>
        <v>0</v>
      </c>
      <c r="R48" s="70"/>
      <c r="V48" s="97"/>
      <c r="W48" s="97"/>
    </row>
    <row r="49" spans="1:23" ht="12.9" customHeight="1" x14ac:dyDescent="0.25">
      <c r="A49" s="123"/>
      <c r="B49" s="48" t="s">
        <v>446</v>
      </c>
      <c r="C49" s="48" t="s">
        <v>553</v>
      </c>
      <c r="D49" s="48" t="s">
        <v>391</v>
      </c>
      <c r="E49" s="48" t="s">
        <v>909</v>
      </c>
      <c r="F49" s="127">
        <v>12</v>
      </c>
      <c r="G49" s="116">
        <v>5500</v>
      </c>
      <c r="H49" s="58">
        <f t="shared" si="0"/>
        <v>2.2000000000000002</v>
      </c>
      <c r="R49" s="70"/>
      <c r="V49" s="97"/>
      <c r="W49" s="97"/>
    </row>
    <row r="50" spans="1:23" ht="12.9" customHeight="1" x14ac:dyDescent="0.25">
      <c r="A50" s="123"/>
      <c r="B50" s="48" t="s">
        <v>446</v>
      </c>
      <c r="C50" s="48" t="s">
        <v>553</v>
      </c>
      <c r="D50" s="48" t="s">
        <v>392</v>
      </c>
      <c r="E50" s="48" t="s">
        <v>910</v>
      </c>
      <c r="F50" s="127">
        <v>0</v>
      </c>
      <c r="G50" s="116">
        <v>1895</v>
      </c>
      <c r="H50" s="58">
        <f t="shared" si="0"/>
        <v>0</v>
      </c>
      <c r="R50" s="70"/>
      <c r="V50" s="97"/>
      <c r="W50" s="97"/>
    </row>
    <row r="51" spans="1:23" ht="12.9" customHeight="1" x14ac:dyDescent="0.25">
      <c r="A51" s="123"/>
      <c r="B51" s="48" t="s">
        <v>446</v>
      </c>
      <c r="C51" s="48" t="s">
        <v>553</v>
      </c>
      <c r="D51" s="48" t="s">
        <v>394</v>
      </c>
      <c r="E51" s="48" t="s">
        <v>911</v>
      </c>
      <c r="F51" s="127">
        <v>22</v>
      </c>
      <c r="G51" s="116">
        <v>14710</v>
      </c>
      <c r="H51" s="58">
        <f t="shared" si="0"/>
        <v>1.5</v>
      </c>
      <c r="R51" s="70"/>
      <c r="V51" s="97"/>
      <c r="W51" s="97"/>
    </row>
    <row r="52" spans="1:23" ht="12.9" customHeight="1" x14ac:dyDescent="0.25">
      <c r="A52" s="123"/>
      <c r="B52" s="48" t="s">
        <v>446</v>
      </c>
      <c r="C52" s="48" t="s">
        <v>553</v>
      </c>
      <c r="D52" s="48" t="s">
        <v>395</v>
      </c>
      <c r="E52" s="48" t="s">
        <v>912</v>
      </c>
      <c r="F52" s="127">
        <v>0</v>
      </c>
      <c r="G52" s="116" t="s">
        <v>815</v>
      </c>
      <c r="H52" s="58" t="str">
        <f t="shared" si="0"/>
        <v>N/A</v>
      </c>
      <c r="R52" s="70"/>
      <c r="V52" s="97"/>
      <c r="W52" s="97"/>
    </row>
    <row r="53" spans="1:23" ht="12.9" customHeight="1" x14ac:dyDescent="0.25">
      <c r="A53" s="123"/>
      <c r="B53" s="48" t="s">
        <v>446</v>
      </c>
      <c r="C53" s="48" t="s">
        <v>553</v>
      </c>
      <c r="D53" s="48" t="s">
        <v>393</v>
      </c>
      <c r="E53" s="48" t="s">
        <v>913</v>
      </c>
      <c r="F53" s="127">
        <v>0</v>
      </c>
      <c r="G53" s="116">
        <v>4545</v>
      </c>
      <c r="H53" s="58">
        <f t="shared" si="0"/>
        <v>0</v>
      </c>
      <c r="R53" s="70"/>
      <c r="V53" s="97"/>
      <c r="W53" s="97"/>
    </row>
    <row r="54" spans="1:23" ht="12.9" customHeight="1" x14ac:dyDescent="0.25">
      <c r="A54" s="123"/>
      <c r="B54" s="48" t="s">
        <v>517</v>
      </c>
      <c r="C54" s="48" t="s">
        <v>555</v>
      </c>
      <c r="D54" s="48" t="s">
        <v>423</v>
      </c>
      <c r="E54" s="48" t="s">
        <v>914</v>
      </c>
      <c r="F54" s="127">
        <v>0</v>
      </c>
      <c r="G54" s="116">
        <v>290</v>
      </c>
      <c r="H54" s="58">
        <f t="shared" si="0"/>
        <v>0</v>
      </c>
      <c r="R54" s="70"/>
      <c r="V54" s="97"/>
      <c r="W54" s="97"/>
    </row>
    <row r="55" spans="1:23" ht="12.9" customHeight="1" x14ac:dyDescent="0.25">
      <c r="A55" s="123"/>
      <c r="B55" s="48" t="s">
        <v>517</v>
      </c>
      <c r="C55" s="48" t="s">
        <v>555</v>
      </c>
      <c r="D55" s="48" t="s">
        <v>424</v>
      </c>
      <c r="E55" s="48" t="s">
        <v>915</v>
      </c>
      <c r="F55" s="127">
        <v>0</v>
      </c>
      <c r="G55" s="116">
        <v>490</v>
      </c>
      <c r="H55" s="58">
        <f t="shared" si="0"/>
        <v>0</v>
      </c>
      <c r="R55" s="70"/>
      <c r="V55" s="97"/>
      <c r="W55" s="97"/>
    </row>
    <row r="56" spans="1:23" ht="12.9" customHeight="1" x14ac:dyDescent="0.25">
      <c r="A56" s="123"/>
      <c r="B56" s="48" t="s">
        <v>517</v>
      </c>
      <c r="C56" s="48" t="s">
        <v>555</v>
      </c>
      <c r="D56" s="48" t="s">
        <v>425</v>
      </c>
      <c r="E56" s="48" t="s">
        <v>916</v>
      </c>
      <c r="F56" s="127">
        <v>0</v>
      </c>
      <c r="G56" s="116" t="s">
        <v>815</v>
      </c>
      <c r="H56" s="58" t="str">
        <f t="shared" si="0"/>
        <v>N/A</v>
      </c>
      <c r="R56" s="70"/>
      <c r="V56" s="97"/>
      <c r="W56" s="97"/>
    </row>
    <row r="57" spans="1:23" ht="12.9" customHeight="1" x14ac:dyDescent="0.25">
      <c r="A57" s="123"/>
      <c r="B57" s="48" t="s">
        <v>517</v>
      </c>
      <c r="C57" s="48" t="s">
        <v>555</v>
      </c>
      <c r="D57" s="48" t="s">
        <v>426</v>
      </c>
      <c r="E57" s="48" t="s">
        <v>917</v>
      </c>
      <c r="F57" s="127">
        <v>7</v>
      </c>
      <c r="G57" s="116">
        <v>4975</v>
      </c>
      <c r="H57" s="58">
        <f t="shared" si="0"/>
        <v>1.4</v>
      </c>
      <c r="R57" s="70"/>
      <c r="V57" s="97"/>
      <c r="W57" s="97"/>
    </row>
    <row r="58" spans="1:23" ht="12.9" customHeight="1" x14ac:dyDescent="0.25">
      <c r="A58" s="123"/>
      <c r="B58" s="48" t="s">
        <v>517</v>
      </c>
      <c r="C58" s="48" t="s">
        <v>555</v>
      </c>
      <c r="D58" s="48" t="s">
        <v>427</v>
      </c>
      <c r="E58" s="48" t="s">
        <v>918</v>
      </c>
      <c r="F58" s="127">
        <v>0</v>
      </c>
      <c r="G58" s="116">
        <v>600</v>
      </c>
      <c r="H58" s="58">
        <f t="shared" si="0"/>
        <v>0</v>
      </c>
      <c r="R58" s="70"/>
      <c r="V58" s="97"/>
      <c r="W58" s="97"/>
    </row>
    <row r="59" spans="1:23" ht="12.9" customHeight="1" x14ac:dyDescent="0.25">
      <c r="A59" s="123"/>
      <c r="B59" s="48" t="s">
        <v>517</v>
      </c>
      <c r="C59" s="48" t="s">
        <v>555</v>
      </c>
      <c r="D59" s="48" t="s">
        <v>422</v>
      </c>
      <c r="E59" s="48" t="s">
        <v>810</v>
      </c>
      <c r="F59" s="127">
        <v>0</v>
      </c>
      <c r="G59" s="116">
        <v>375</v>
      </c>
      <c r="H59" s="58">
        <f t="shared" si="0"/>
        <v>0</v>
      </c>
      <c r="J59" s="123"/>
      <c r="K59" s="123"/>
      <c r="L59" s="123"/>
      <c r="N59" s="123"/>
      <c r="O59" s="123"/>
      <c r="R59" s="70"/>
      <c r="V59" s="97"/>
      <c r="W59" s="97"/>
    </row>
    <row r="60" spans="1:23" ht="12.9" customHeight="1" x14ac:dyDescent="0.25">
      <c r="A60" s="123"/>
      <c r="B60" s="48" t="s">
        <v>517</v>
      </c>
      <c r="C60" s="48" t="s">
        <v>555</v>
      </c>
      <c r="D60" s="48" t="s">
        <v>428</v>
      </c>
      <c r="E60" s="48" t="s">
        <v>919</v>
      </c>
      <c r="F60" s="127">
        <v>5</v>
      </c>
      <c r="G60" s="116">
        <v>14965</v>
      </c>
      <c r="H60" s="58">
        <f t="shared" si="0"/>
        <v>0.3</v>
      </c>
      <c r="R60" s="70"/>
      <c r="V60" s="97"/>
      <c r="W60" s="97"/>
    </row>
    <row r="61" spans="1:23" ht="12.9" customHeight="1" x14ac:dyDescent="0.25">
      <c r="A61" s="123"/>
      <c r="B61" s="48" t="s">
        <v>517</v>
      </c>
      <c r="C61" s="48" t="s">
        <v>555</v>
      </c>
      <c r="D61" s="48" t="s">
        <v>429</v>
      </c>
      <c r="E61" s="48" t="s">
        <v>920</v>
      </c>
      <c r="F61" s="127">
        <v>211</v>
      </c>
      <c r="G61" s="116">
        <v>8815</v>
      </c>
      <c r="H61" s="58">
        <f t="shared" si="0"/>
        <v>23.9</v>
      </c>
      <c r="R61" s="70"/>
      <c r="V61" s="97"/>
      <c r="W61" s="97"/>
    </row>
    <row r="62" spans="1:23" ht="12.9" customHeight="1" x14ac:dyDescent="0.25">
      <c r="A62" s="123"/>
      <c r="B62" s="48" t="s">
        <v>517</v>
      </c>
      <c r="C62" s="48" t="s">
        <v>555</v>
      </c>
      <c r="D62" s="48" t="s">
        <v>17</v>
      </c>
      <c r="E62" s="48" t="s">
        <v>921</v>
      </c>
      <c r="F62" s="127">
        <v>0</v>
      </c>
      <c r="G62" s="116">
        <v>135</v>
      </c>
      <c r="H62" s="58">
        <f t="shared" si="0"/>
        <v>0</v>
      </c>
      <c r="R62" s="70"/>
      <c r="V62" s="97"/>
      <c r="W62" s="97"/>
    </row>
    <row r="63" spans="1:23" ht="12.9" customHeight="1" x14ac:dyDescent="0.25">
      <c r="A63" s="123"/>
      <c r="B63" s="48" t="s">
        <v>517</v>
      </c>
      <c r="C63" s="48" t="s">
        <v>555</v>
      </c>
      <c r="D63" s="48" t="s">
        <v>430</v>
      </c>
      <c r="E63" s="48" t="s">
        <v>922</v>
      </c>
      <c r="F63" s="127">
        <v>0</v>
      </c>
      <c r="G63" s="116">
        <v>13825</v>
      </c>
      <c r="H63" s="58">
        <f t="shared" si="0"/>
        <v>0</v>
      </c>
      <c r="R63" s="70"/>
      <c r="V63" s="97"/>
      <c r="W63" s="97"/>
    </row>
    <row r="64" spans="1:23" ht="12.9" customHeight="1" x14ac:dyDescent="0.25">
      <c r="A64" s="123"/>
      <c r="B64" s="48" t="s">
        <v>517</v>
      </c>
      <c r="C64" s="48" t="s">
        <v>555</v>
      </c>
      <c r="D64" s="48" t="s">
        <v>55</v>
      </c>
      <c r="E64" s="48" t="s">
        <v>923</v>
      </c>
      <c r="F64" s="127">
        <v>0</v>
      </c>
      <c r="G64" s="116" t="s">
        <v>815</v>
      </c>
      <c r="H64" s="58" t="str">
        <f t="shared" si="0"/>
        <v>N/A</v>
      </c>
      <c r="R64" s="70"/>
      <c r="V64" s="97"/>
      <c r="W64" s="97"/>
    </row>
    <row r="65" spans="1:23" ht="12.9" customHeight="1" x14ac:dyDescent="0.25">
      <c r="A65" s="123"/>
      <c r="B65" s="48" t="s">
        <v>517</v>
      </c>
      <c r="C65" s="48" t="s">
        <v>555</v>
      </c>
      <c r="D65" s="48" t="s">
        <v>431</v>
      </c>
      <c r="E65" s="48" t="s">
        <v>924</v>
      </c>
      <c r="F65" s="127">
        <v>0</v>
      </c>
      <c r="G65" s="116">
        <v>4745</v>
      </c>
      <c r="H65" s="58">
        <f t="shared" si="0"/>
        <v>0</v>
      </c>
      <c r="R65" s="70"/>
      <c r="V65" s="97"/>
      <c r="W65" s="97"/>
    </row>
    <row r="66" spans="1:23" ht="12.9" customHeight="1" x14ac:dyDescent="0.25">
      <c r="A66" s="123"/>
      <c r="B66" s="48" t="s">
        <v>517</v>
      </c>
      <c r="C66" s="48" t="s">
        <v>555</v>
      </c>
      <c r="D66" s="48" t="s">
        <v>433</v>
      </c>
      <c r="E66" s="48" t="s">
        <v>925</v>
      </c>
      <c r="F66" s="127">
        <v>0</v>
      </c>
      <c r="G66" s="116">
        <v>7215</v>
      </c>
      <c r="H66" s="58">
        <f t="shared" si="0"/>
        <v>0</v>
      </c>
      <c r="R66" s="70"/>
      <c r="V66" s="97"/>
      <c r="W66" s="97"/>
    </row>
    <row r="67" spans="1:23" ht="12.9" customHeight="1" x14ac:dyDescent="0.25">
      <c r="A67" s="123"/>
      <c r="B67" s="48" t="s">
        <v>517</v>
      </c>
      <c r="C67" s="48" t="s">
        <v>555</v>
      </c>
      <c r="D67" s="48" t="s">
        <v>434</v>
      </c>
      <c r="E67" s="48" t="s">
        <v>926</v>
      </c>
      <c r="F67" s="127">
        <v>0</v>
      </c>
      <c r="G67" s="116">
        <v>15360</v>
      </c>
      <c r="H67" s="58">
        <f t="shared" si="0"/>
        <v>0</v>
      </c>
      <c r="R67" s="70"/>
      <c r="V67" s="97"/>
      <c r="W67" s="97"/>
    </row>
    <row r="68" spans="1:23" ht="12.9" customHeight="1" x14ac:dyDescent="0.25">
      <c r="A68" s="123"/>
      <c r="B68" s="48" t="s">
        <v>517</v>
      </c>
      <c r="C68" s="48" t="s">
        <v>555</v>
      </c>
      <c r="D68" s="48" t="s">
        <v>435</v>
      </c>
      <c r="E68" s="48" t="s">
        <v>927</v>
      </c>
      <c r="F68" s="127">
        <v>0</v>
      </c>
      <c r="G68" s="116">
        <v>12610</v>
      </c>
      <c r="H68" s="58">
        <f t="shared" si="0"/>
        <v>0</v>
      </c>
      <c r="R68" s="70"/>
      <c r="V68" s="97"/>
      <c r="W68" s="97"/>
    </row>
    <row r="69" spans="1:23" ht="12.9" customHeight="1" x14ac:dyDescent="0.25">
      <c r="A69" s="123"/>
      <c r="B69" s="48" t="s">
        <v>517</v>
      </c>
      <c r="C69" s="48" t="s">
        <v>555</v>
      </c>
      <c r="D69" s="48" t="s">
        <v>436</v>
      </c>
      <c r="E69" s="48" t="s">
        <v>928</v>
      </c>
      <c r="F69" s="127">
        <v>0</v>
      </c>
      <c r="G69" s="116">
        <v>9895</v>
      </c>
      <c r="H69" s="58">
        <f t="shared" si="0"/>
        <v>0</v>
      </c>
      <c r="R69" s="70"/>
      <c r="V69" s="97"/>
      <c r="W69" s="97"/>
    </row>
    <row r="70" spans="1:23" ht="12.9" customHeight="1" x14ac:dyDescent="0.25">
      <c r="A70" s="123"/>
      <c r="B70" s="48" t="s">
        <v>517</v>
      </c>
      <c r="C70" s="48" t="s">
        <v>555</v>
      </c>
      <c r="D70" s="48" t="s">
        <v>437</v>
      </c>
      <c r="E70" s="48" t="s">
        <v>929</v>
      </c>
      <c r="F70" s="127">
        <v>50</v>
      </c>
      <c r="G70" s="116">
        <v>5715</v>
      </c>
      <c r="H70" s="58">
        <f t="shared" si="0"/>
        <v>8.6999999999999993</v>
      </c>
      <c r="R70" s="70"/>
      <c r="V70" s="97"/>
      <c r="W70" s="97"/>
    </row>
    <row r="71" spans="1:23" ht="12.9" customHeight="1" x14ac:dyDescent="0.25">
      <c r="A71" s="123"/>
      <c r="B71" s="48" t="s">
        <v>517</v>
      </c>
      <c r="C71" s="48" t="s">
        <v>555</v>
      </c>
      <c r="D71" s="48" t="s">
        <v>438</v>
      </c>
      <c r="E71" s="48" t="s">
        <v>930</v>
      </c>
      <c r="F71" s="127">
        <v>0</v>
      </c>
      <c r="G71" s="116">
        <v>325</v>
      </c>
      <c r="H71" s="58">
        <f t="shared" si="0"/>
        <v>0</v>
      </c>
      <c r="R71" s="70"/>
      <c r="V71" s="97"/>
      <c r="W71" s="97"/>
    </row>
    <row r="72" spans="1:23" ht="12.9" customHeight="1" x14ac:dyDescent="0.25">
      <c r="A72" s="123"/>
      <c r="B72" s="48" t="s">
        <v>517</v>
      </c>
      <c r="C72" s="48" t="s">
        <v>555</v>
      </c>
      <c r="D72" s="48" t="s">
        <v>440</v>
      </c>
      <c r="E72" s="48" t="s">
        <v>931</v>
      </c>
      <c r="F72" s="127">
        <v>4</v>
      </c>
      <c r="G72" s="116">
        <v>9480</v>
      </c>
      <c r="H72" s="58">
        <f t="shared" si="0"/>
        <v>0.4</v>
      </c>
      <c r="R72" s="70"/>
      <c r="V72" s="97"/>
      <c r="W72" s="97"/>
    </row>
    <row r="73" spans="1:23" ht="12.9" customHeight="1" x14ac:dyDescent="0.25">
      <c r="A73" s="123"/>
      <c r="B73" s="48" t="s">
        <v>517</v>
      </c>
      <c r="C73" s="48" t="s">
        <v>555</v>
      </c>
      <c r="D73" s="48" t="s">
        <v>441</v>
      </c>
      <c r="E73" s="48" t="s">
        <v>932</v>
      </c>
      <c r="F73" s="127">
        <v>7</v>
      </c>
      <c r="G73" s="116">
        <v>10110</v>
      </c>
      <c r="H73" s="58">
        <f t="shared" si="0"/>
        <v>0.7</v>
      </c>
      <c r="R73" s="70"/>
      <c r="V73" s="97"/>
      <c r="W73" s="97"/>
    </row>
    <row r="74" spans="1:23" ht="12.9" customHeight="1" x14ac:dyDescent="0.25">
      <c r="A74" s="123"/>
      <c r="B74" s="48" t="s">
        <v>517</v>
      </c>
      <c r="C74" s="48" t="s">
        <v>555</v>
      </c>
      <c r="D74" s="48" t="s">
        <v>439</v>
      </c>
      <c r="E74" s="48" t="s">
        <v>933</v>
      </c>
      <c r="F74" s="127">
        <v>0</v>
      </c>
      <c r="G74" s="116">
        <v>8355</v>
      </c>
      <c r="H74" s="58">
        <f t="shared" si="0"/>
        <v>0</v>
      </c>
      <c r="R74" s="70"/>
      <c r="V74" s="97"/>
      <c r="W74" s="97"/>
    </row>
    <row r="75" spans="1:23" ht="12.9" customHeight="1" x14ac:dyDescent="0.25">
      <c r="A75" s="123"/>
      <c r="B75" s="48" t="s">
        <v>517</v>
      </c>
      <c r="C75" s="48" t="s">
        <v>555</v>
      </c>
      <c r="D75" s="48" t="s">
        <v>442</v>
      </c>
      <c r="E75" s="48" t="s">
        <v>934</v>
      </c>
      <c r="F75" s="127">
        <v>0</v>
      </c>
      <c r="G75" s="116">
        <v>13335</v>
      </c>
      <c r="H75" s="58">
        <f t="shared" si="0"/>
        <v>0</v>
      </c>
      <c r="R75" s="70"/>
      <c r="V75" s="97"/>
      <c r="W75" s="97"/>
    </row>
    <row r="76" spans="1:23" ht="12.9" customHeight="1" x14ac:dyDescent="0.25">
      <c r="A76" s="123"/>
      <c r="B76" s="48" t="s">
        <v>517</v>
      </c>
      <c r="C76" s="48" t="s">
        <v>555</v>
      </c>
      <c r="D76" s="48" t="s">
        <v>432</v>
      </c>
      <c r="E76" s="48" t="s">
        <v>935</v>
      </c>
      <c r="F76" s="127">
        <v>7</v>
      </c>
      <c r="G76" s="116">
        <v>13540</v>
      </c>
      <c r="H76" s="58">
        <f t="shared" si="0"/>
        <v>0.5</v>
      </c>
      <c r="R76" s="70"/>
      <c r="V76" s="97"/>
      <c r="W76" s="97"/>
    </row>
    <row r="77" spans="1:23" ht="12.9" customHeight="1" x14ac:dyDescent="0.25">
      <c r="A77" s="123"/>
      <c r="B77" s="48" t="s">
        <v>517</v>
      </c>
      <c r="C77" s="48" t="s">
        <v>555</v>
      </c>
      <c r="D77" s="48" t="s">
        <v>443</v>
      </c>
      <c r="E77" s="48" t="s">
        <v>936</v>
      </c>
      <c r="F77" s="127">
        <v>0</v>
      </c>
      <c r="G77" s="116">
        <v>3660</v>
      </c>
      <c r="H77" s="58">
        <f t="shared" si="0"/>
        <v>0</v>
      </c>
      <c r="R77" s="70"/>
      <c r="V77" s="97"/>
      <c r="W77" s="97"/>
    </row>
    <row r="78" spans="1:23" ht="12.9" customHeight="1" x14ac:dyDescent="0.25">
      <c r="A78" s="123"/>
      <c r="B78" s="48" t="s">
        <v>517</v>
      </c>
      <c r="C78" s="48" t="s">
        <v>555</v>
      </c>
      <c r="D78" s="48" t="s">
        <v>477</v>
      </c>
      <c r="E78" s="48" t="s">
        <v>937</v>
      </c>
      <c r="F78" s="127">
        <v>0</v>
      </c>
      <c r="G78" s="116">
        <v>70</v>
      </c>
      <c r="H78" s="58">
        <f t="shared" si="0"/>
        <v>0</v>
      </c>
      <c r="R78" s="70"/>
      <c r="V78" s="97"/>
      <c r="W78" s="97"/>
    </row>
    <row r="79" spans="1:23" ht="12.9" customHeight="1" x14ac:dyDescent="0.25">
      <c r="A79" s="123"/>
      <c r="B79" s="48" t="s">
        <v>517</v>
      </c>
      <c r="C79" s="48" t="s">
        <v>555</v>
      </c>
      <c r="D79" s="48" t="s">
        <v>444</v>
      </c>
      <c r="E79" s="48" t="s">
        <v>938</v>
      </c>
      <c r="F79" s="127">
        <v>0</v>
      </c>
      <c r="G79" s="116">
        <v>4470</v>
      </c>
      <c r="H79" s="58">
        <f t="shared" si="0"/>
        <v>0</v>
      </c>
      <c r="R79" s="70"/>
      <c r="V79" s="97"/>
      <c r="W79" s="97"/>
    </row>
    <row r="80" spans="1:23" ht="12.9" customHeight="1" x14ac:dyDescent="0.25">
      <c r="A80" s="123"/>
      <c r="B80" s="48" t="s">
        <v>516</v>
      </c>
      <c r="C80" s="48" t="s">
        <v>554</v>
      </c>
      <c r="D80" s="48" t="s">
        <v>396</v>
      </c>
      <c r="E80" s="48" t="s">
        <v>939</v>
      </c>
      <c r="F80" s="127">
        <v>31</v>
      </c>
      <c r="G80" s="116">
        <v>6545</v>
      </c>
      <c r="H80" s="58">
        <f t="shared" si="0"/>
        <v>4.7</v>
      </c>
      <c r="R80" s="70"/>
      <c r="V80" s="97"/>
      <c r="W80" s="97"/>
    </row>
    <row r="81" spans="1:23" ht="12.9" customHeight="1" x14ac:dyDescent="0.25">
      <c r="A81" s="123"/>
      <c r="B81" s="48" t="s">
        <v>516</v>
      </c>
      <c r="C81" s="48" t="s">
        <v>554</v>
      </c>
      <c r="D81" s="48" t="s">
        <v>413</v>
      </c>
      <c r="E81" s="48" t="s">
        <v>940</v>
      </c>
      <c r="F81" s="127">
        <v>0</v>
      </c>
      <c r="G81" s="116">
        <v>245</v>
      </c>
      <c r="H81" s="58">
        <f t="shared" si="0"/>
        <v>0</v>
      </c>
      <c r="R81" s="70"/>
      <c r="V81" s="97"/>
      <c r="W81" s="97"/>
    </row>
    <row r="82" spans="1:23" ht="12.9" customHeight="1" x14ac:dyDescent="0.25">
      <c r="A82" s="123"/>
      <c r="B82" s="48" t="s">
        <v>516</v>
      </c>
      <c r="C82" s="48" t="s">
        <v>554</v>
      </c>
      <c r="D82" s="48" t="s">
        <v>397</v>
      </c>
      <c r="E82" s="48" t="s">
        <v>941</v>
      </c>
      <c r="F82" s="127">
        <v>33</v>
      </c>
      <c r="G82" s="116">
        <v>10585</v>
      </c>
      <c r="H82" s="58">
        <f t="shared" ref="H82:H145" si="2">(IF(G82="*","*",IF(ISERROR(F82/G82*1000),"N/A",ROUND(F82/G82*1000,1))))</f>
        <v>3.1</v>
      </c>
      <c r="R82" s="70"/>
      <c r="V82" s="97"/>
      <c r="W82" s="97"/>
    </row>
    <row r="83" spans="1:23" ht="12.9" customHeight="1" x14ac:dyDescent="0.25">
      <c r="A83" s="123"/>
      <c r="B83" s="48" t="s">
        <v>516</v>
      </c>
      <c r="C83" s="48" t="s">
        <v>554</v>
      </c>
      <c r="D83" s="48" t="s">
        <v>414</v>
      </c>
      <c r="E83" s="48" t="s">
        <v>942</v>
      </c>
      <c r="F83" s="127">
        <v>0</v>
      </c>
      <c r="G83" s="116">
        <v>9840</v>
      </c>
      <c r="H83" s="58">
        <f t="shared" si="2"/>
        <v>0</v>
      </c>
      <c r="R83" s="70"/>
      <c r="V83" s="97"/>
      <c r="W83" s="97"/>
    </row>
    <row r="84" spans="1:23" ht="12.9" customHeight="1" x14ac:dyDescent="0.25">
      <c r="A84" s="123"/>
      <c r="B84" s="48" t="s">
        <v>516</v>
      </c>
      <c r="C84" s="48" t="s">
        <v>554</v>
      </c>
      <c r="D84" s="48" t="s">
        <v>5</v>
      </c>
      <c r="E84" s="48" t="s">
        <v>943</v>
      </c>
      <c r="F84" s="127">
        <v>0</v>
      </c>
      <c r="G84" s="116">
        <v>5640</v>
      </c>
      <c r="H84" s="58">
        <f t="shared" si="2"/>
        <v>0</v>
      </c>
      <c r="R84" s="70"/>
      <c r="V84" s="97"/>
      <c r="W84" s="97"/>
    </row>
    <row r="85" spans="1:23" ht="12.9" customHeight="1" x14ac:dyDescent="0.25">
      <c r="A85" s="123"/>
      <c r="B85" s="48" t="s">
        <v>516</v>
      </c>
      <c r="C85" s="48" t="s">
        <v>554</v>
      </c>
      <c r="D85" s="48" t="s">
        <v>505</v>
      </c>
      <c r="E85" s="48" t="s">
        <v>944</v>
      </c>
      <c r="F85" s="127">
        <v>0</v>
      </c>
      <c r="G85" s="116">
        <v>65</v>
      </c>
      <c r="H85" s="58">
        <f t="shared" si="2"/>
        <v>0</v>
      </c>
      <c r="R85" s="70"/>
      <c r="V85" s="97"/>
      <c r="W85" s="97"/>
    </row>
    <row r="86" spans="1:23" ht="12.9" customHeight="1" x14ac:dyDescent="0.25">
      <c r="A86" s="123"/>
      <c r="B86" s="48" t="s">
        <v>516</v>
      </c>
      <c r="C86" s="48" t="s">
        <v>554</v>
      </c>
      <c r="D86" s="48" t="s">
        <v>398</v>
      </c>
      <c r="E86" s="48" t="s">
        <v>945</v>
      </c>
      <c r="F86" s="127">
        <v>38</v>
      </c>
      <c r="G86" s="116">
        <v>8125</v>
      </c>
      <c r="H86" s="58">
        <f t="shared" si="2"/>
        <v>4.7</v>
      </c>
      <c r="R86" s="70"/>
      <c r="V86" s="97"/>
      <c r="W86" s="97"/>
    </row>
    <row r="87" spans="1:23" ht="12.9" customHeight="1" x14ac:dyDescent="0.25">
      <c r="A87" s="123"/>
      <c r="B87" s="48" t="s">
        <v>516</v>
      </c>
      <c r="C87" s="48" t="s">
        <v>554</v>
      </c>
      <c r="D87" s="48" t="s">
        <v>399</v>
      </c>
      <c r="E87" s="48" t="s">
        <v>946</v>
      </c>
      <c r="F87" s="127">
        <v>361</v>
      </c>
      <c r="G87" s="116">
        <v>17185</v>
      </c>
      <c r="H87" s="58">
        <f t="shared" si="2"/>
        <v>21</v>
      </c>
      <c r="R87" s="70"/>
      <c r="V87" s="97"/>
      <c r="W87" s="97"/>
    </row>
    <row r="88" spans="1:23" ht="12.9" customHeight="1" x14ac:dyDescent="0.25">
      <c r="A88" s="123"/>
      <c r="B88" s="48" t="s">
        <v>516</v>
      </c>
      <c r="C88" s="48" t="s">
        <v>554</v>
      </c>
      <c r="D88" s="48" t="s">
        <v>400</v>
      </c>
      <c r="E88" s="48" t="s">
        <v>947</v>
      </c>
      <c r="F88" s="127">
        <v>46</v>
      </c>
      <c r="G88" s="116">
        <v>10215</v>
      </c>
      <c r="H88" s="58">
        <f t="shared" si="2"/>
        <v>4.5</v>
      </c>
      <c r="R88" s="70"/>
      <c r="V88" s="97"/>
      <c r="W88" s="97"/>
    </row>
    <row r="89" spans="1:23" ht="12.9" customHeight="1" x14ac:dyDescent="0.25">
      <c r="A89" s="123"/>
      <c r="B89" s="48" t="s">
        <v>516</v>
      </c>
      <c r="C89" s="48" t="s">
        <v>554</v>
      </c>
      <c r="D89" s="48" t="s">
        <v>450</v>
      </c>
      <c r="E89" s="48" t="s">
        <v>948</v>
      </c>
      <c r="F89" s="127">
        <v>0</v>
      </c>
      <c r="G89" s="116">
        <v>480</v>
      </c>
      <c r="H89" s="58">
        <f t="shared" si="2"/>
        <v>0</v>
      </c>
      <c r="R89" s="70"/>
      <c r="V89" s="97"/>
      <c r="W89" s="97"/>
    </row>
    <row r="90" spans="1:23" ht="12.9" customHeight="1" x14ac:dyDescent="0.25">
      <c r="A90" s="123"/>
      <c r="B90" s="48" t="s">
        <v>516</v>
      </c>
      <c r="C90" s="48" t="s">
        <v>554</v>
      </c>
      <c r="D90" s="48" t="s">
        <v>401</v>
      </c>
      <c r="E90" s="48" t="s">
        <v>949</v>
      </c>
      <c r="F90" s="127">
        <v>15</v>
      </c>
      <c r="G90" s="116">
        <v>20445</v>
      </c>
      <c r="H90" s="58">
        <f t="shared" si="2"/>
        <v>0.7</v>
      </c>
      <c r="R90" s="70"/>
      <c r="V90" s="97"/>
      <c r="W90" s="97"/>
    </row>
    <row r="91" spans="1:23" ht="12.9" customHeight="1" x14ac:dyDescent="0.25">
      <c r="A91" s="123"/>
      <c r="B91" s="48" t="s">
        <v>516</v>
      </c>
      <c r="C91" s="48" t="s">
        <v>554</v>
      </c>
      <c r="D91" s="48" t="s">
        <v>412</v>
      </c>
      <c r="E91" s="48" t="s">
        <v>950</v>
      </c>
      <c r="F91" s="127">
        <v>2</v>
      </c>
      <c r="G91" s="116">
        <v>10690</v>
      </c>
      <c r="H91" s="58">
        <f t="shared" si="2"/>
        <v>0.2</v>
      </c>
      <c r="R91" s="70"/>
      <c r="V91" s="97"/>
      <c r="W91" s="97"/>
    </row>
    <row r="92" spans="1:23" ht="12.9" customHeight="1" x14ac:dyDescent="0.25">
      <c r="A92" s="123"/>
      <c r="B92" s="48" t="s">
        <v>516</v>
      </c>
      <c r="C92" s="48" t="s">
        <v>554</v>
      </c>
      <c r="D92" s="48" t="s">
        <v>371</v>
      </c>
      <c r="E92" s="48" t="s">
        <v>951</v>
      </c>
      <c r="F92" s="127">
        <v>10</v>
      </c>
      <c r="G92" s="116">
        <v>3215</v>
      </c>
      <c r="H92" s="58">
        <f t="shared" si="2"/>
        <v>3.1</v>
      </c>
      <c r="R92" s="70"/>
      <c r="V92" s="97"/>
      <c r="W92" s="97"/>
    </row>
    <row r="93" spans="1:23" ht="12.9" customHeight="1" x14ac:dyDescent="0.25">
      <c r="A93" s="123"/>
      <c r="B93" s="48" t="s">
        <v>516</v>
      </c>
      <c r="C93" s="48" t="s">
        <v>554</v>
      </c>
      <c r="D93" s="48" t="s">
        <v>402</v>
      </c>
      <c r="E93" s="48" t="s">
        <v>952</v>
      </c>
      <c r="F93" s="127">
        <v>0</v>
      </c>
      <c r="G93" s="116">
        <v>315</v>
      </c>
      <c r="H93" s="58">
        <f t="shared" si="2"/>
        <v>0</v>
      </c>
      <c r="R93" s="70"/>
      <c r="V93" s="97"/>
      <c r="W93" s="97"/>
    </row>
    <row r="94" spans="1:23" ht="12.9" customHeight="1" x14ac:dyDescent="0.25">
      <c r="A94" s="123"/>
      <c r="B94" s="48" t="s">
        <v>516</v>
      </c>
      <c r="C94" s="48" t="s">
        <v>554</v>
      </c>
      <c r="D94" s="48" t="s">
        <v>4</v>
      </c>
      <c r="E94" s="48" t="s">
        <v>953</v>
      </c>
      <c r="F94" s="127">
        <v>0</v>
      </c>
      <c r="G94" s="116">
        <v>170</v>
      </c>
      <c r="H94" s="58">
        <f t="shared" si="2"/>
        <v>0</v>
      </c>
      <c r="R94" s="70"/>
      <c r="V94" s="97"/>
      <c r="W94" s="97"/>
    </row>
    <row r="95" spans="1:23" ht="12.9" customHeight="1" x14ac:dyDescent="0.25">
      <c r="A95" s="123"/>
      <c r="B95" s="48" t="s">
        <v>516</v>
      </c>
      <c r="C95" s="48" t="s">
        <v>554</v>
      </c>
      <c r="D95" s="48" t="s">
        <v>474</v>
      </c>
      <c r="E95" s="48" t="s">
        <v>954</v>
      </c>
      <c r="F95" s="127">
        <v>0</v>
      </c>
      <c r="G95" s="116">
        <v>370</v>
      </c>
      <c r="H95" s="58">
        <f t="shared" si="2"/>
        <v>0</v>
      </c>
      <c r="R95" s="70"/>
      <c r="V95" s="97"/>
      <c r="W95" s="97"/>
    </row>
    <row r="96" spans="1:23" ht="12.9" customHeight="1" x14ac:dyDescent="0.25">
      <c r="A96" s="123"/>
      <c r="B96" s="48" t="s">
        <v>516</v>
      </c>
      <c r="C96" s="48" t="s">
        <v>554</v>
      </c>
      <c r="D96" s="48" t="s">
        <v>403</v>
      </c>
      <c r="E96" s="48" t="s">
        <v>955</v>
      </c>
      <c r="F96" s="127">
        <v>0</v>
      </c>
      <c r="G96" s="116">
        <v>10605</v>
      </c>
      <c r="H96" s="58">
        <f t="shared" si="2"/>
        <v>0</v>
      </c>
      <c r="R96" s="70"/>
      <c r="V96" s="97"/>
      <c r="W96" s="97"/>
    </row>
    <row r="97" spans="1:23" ht="12.9" customHeight="1" x14ac:dyDescent="0.25">
      <c r="A97" s="123"/>
      <c r="B97" s="48" t="s">
        <v>516</v>
      </c>
      <c r="C97" s="48" t="s">
        <v>554</v>
      </c>
      <c r="D97" s="48" t="s">
        <v>404</v>
      </c>
      <c r="E97" s="48" t="s">
        <v>956</v>
      </c>
      <c r="F97" s="127">
        <v>34</v>
      </c>
      <c r="G97" s="116">
        <v>8450</v>
      </c>
      <c r="H97" s="58">
        <f t="shared" si="2"/>
        <v>4</v>
      </c>
      <c r="R97" s="70"/>
      <c r="V97" s="97"/>
      <c r="W97" s="97"/>
    </row>
    <row r="98" spans="1:23" ht="12.9" customHeight="1" x14ac:dyDescent="0.25">
      <c r="A98" s="123"/>
      <c r="B98" s="48" t="s">
        <v>516</v>
      </c>
      <c r="C98" s="48" t="s">
        <v>554</v>
      </c>
      <c r="D98" s="48" t="s">
        <v>418</v>
      </c>
      <c r="E98" s="48" t="s">
        <v>957</v>
      </c>
      <c r="F98" s="127">
        <v>0</v>
      </c>
      <c r="G98" s="116">
        <v>245</v>
      </c>
      <c r="H98" s="58">
        <f t="shared" si="2"/>
        <v>0</v>
      </c>
      <c r="R98" s="70"/>
      <c r="V98" s="97"/>
      <c r="W98" s="97"/>
    </row>
    <row r="99" spans="1:23" ht="12.9" customHeight="1" x14ac:dyDescent="0.25">
      <c r="A99" s="123"/>
      <c r="B99" s="48" t="s">
        <v>516</v>
      </c>
      <c r="C99" s="48" t="s">
        <v>554</v>
      </c>
      <c r="D99" s="48" t="s">
        <v>417</v>
      </c>
      <c r="E99" s="48" t="s">
        <v>958</v>
      </c>
      <c r="F99" s="127">
        <v>80</v>
      </c>
      <c r="G99" s="116">
        <v>18850</v>
      </c>
      <c r="H99" s="58">
        <f t="shared" si="2"/>
        <v>4.2</v>
      </c>
      <c r="R99" s="70"/>
      <c r="V99" s="97"/>
      <c r="W99" s="97"/>
    </row>
    <row r="100" spans="1:23" ht="12.9" customHeight="1" x14ac:dyDescent="0.25">
      <c r="A100" s="123"/>
      <c r="B100" s="48" t="s">
        <v>516</v>
      </c>
      <c r="C100" s="48" t="s">
        <v>554</v>
      </c>
      <c r="D100" s="48" t="s">
        <v>419</v>
      </c>
      <c r="E100" s="48" t="s">
        <v>959</v>
      </c>
      <c r="F100" s="127">
        <v>0</v>
      </c>
      <c r="G100" s="116">
        <v>14160</v>
      </c>
      <c r="H100" s="58">
        <f t="shared" si="2"/>
        <v>0</v>
      </c>
      <c r="R100" s="70"/>
      <c r="V100" s="97"/>
      <c r="W100" s="97"/>
    </row>
    <row r="101" spans="1:23" ht="12.9" customHeight="1" x14ac:dyDescent="0.25">
      <c r="A101" s="123"/>
      <c r="B101" s="48" t="s">
        <v>516</v>
      </c>
      <c r="C101" s="48" t="s">
        <v>554</v>
      </c>
      <c r="D101" s="48" t="s">
        <v>405</v>
      </c>
      <c r="E101" s="48" t="s">
        <v>960</v>
      </c>
      <c r="F101" s="127">
        <v>0</v>
      </c>
      <c r="G101" s="116">
        <v>1860</v>
      </c>
      <c r="H101" s="58">
        <f t="shared" si="2"/>
        <v>0</v>
      </c>
      <c r="R101" s="70"/>
      <c r="V101" s="97"/>
      <c r="W101" s="97"/>
    </row>
    <row r="102" spans="1:23" ht="12.9" customHeight="1" x14ac:dyDescent="0.25">
      <c r="A102" s="123"/>
      <c r="B102" s="48" t="s">
        <v>516</v>
      </c>
      <c r="C102" s="48" t="s">
        <v>554</v>
      </c>
      <c r="D102" s="48" t="s">
        <v>420</v>
      </c>
      <c r="E102" s="48" t="s">
        <v>961</v>
      </c>
      <c r="F102" s="127">
        <v>88</v>
      </c>
      <c r="G102" s="116">
        <v>14510</v>
      </c>
      <c r="H102" s="58">
        <f t="shared" si="2"/>
        <v>6.1</v>
      </c>
      <c r="R102" s="70"/>
      <c r="V102" s="97"/>
      <c r="W102" s="97"/>
    </row>
    <row r="103" spans="1:23" ht="12.9" customHeight="1" x14ac:dyDescent="0.25">
      <c r="A103" s="123"/>
      <c r="B103" s="48" t="s">
        <v>516</v>
      </c>
      <c r="C103" s="48" t="s">
        <v>554</v>
      </c>
      <c r="D103" s="48" t="s">
        <v>406</v>
      </c>
      <c r="E103" s="48" t="s">
        <v>962</v>
      </c>
      <c r="F103" s="127">
        <v>0</v>
      </c>
      <c r="G103" s="116">
        <v>7480</v>
      </c>
      <c r="H103" s="58">
        <f t="shared" si="2"/>
        <v>0</v>
      </c>
      <c r="R103" s="70"/>
      <c r="V103" s="97"/>
      <c r="W103" s="97"/>
    </row>
    <row r="104" spans="1:23" ht="12.9" customHeight="1" x14ac:dyDescent="0.25">
      <c r="A104" s="123"/>
      <c r="B104" s="48" t="s">
        <v>516</v>
      </c>
      <c r="C104" s="48" t="s">
        <v>554</v>
      </c>
      <c r="D104" s="48" t="s">
        <v>9</v>
      </c>
      <c r="E104" s="48" t="s">
        <v>963</v>
      </c>
      <c r="F104" s="127">
        <v>0</v>
      </c>
      <c r="G104" s="116">
        <v>105</v>
      </c>
      <c r="H104" s="58">
        <f t="shared" si="2"/>
        <v>0</v>
      </c>
      <c r="R104" s="70"/>
      <c r="V104" s="97"/>
      <c r="W104" s="97"/>
    </row>
    <row r="105" spans="1:23" ht="12.9" customHeight="1" x14ac:dyDescent="0.25">
      <c r="A105" s="123"/>
      <c r="B105" s="48" t="s">
        <v>516</v>
      </c>
      <c r="C105" s="48" t="s">
        <v>554</v>
      </c>
      <c r="D105" s="48" t="s">
        <v>415</v>
      </c>
      <c r="E105" s="48" t="s">
        <v>964</v>
      </c>
      <c r="F105" s="127">
        <v>0</v>
      </c>
      <c r="G105" s="116">
        <v>965</v>
      </c>
      <c r="H105" s="58">
        <f t="shared" si="2"/>
        <v>0</v>
      </c>
      <c r="R105" s="70"/>
      <c r="V105" s="97"/>
      <c r="W105" s="97"/>
    </row>
    <row r="106" spans="1:23" ht="12.9" customHeight="1" x14ac:dyDescent="0.25">
      <c r="A106" s="123"/>
      <c r="B106" s="48" t="s">
        <v>516</v>
      </c>
      <c r="C106" s="48" t="s">
        <v>554</v>
      </c>
      <c r="D106" s="48" t="s">
        <v>407</v>
      </c>
      <c r="E106" s="48" t="s">
        <v>965</v>
      </c>
      <c r="F106" s="127">
        <v>0</v>
      </c>
      <c r="G106" s="116">
        <v>280</v>
      </c>
      <c r="H106" s="58">
        <f t="shared" si="2"/>
        <v>0</v>
      </c>
      <c r="R106" s="70"/>
      <c r="V106" s="97"/>
      <c r="W106" s="97"/>
    </row>
    <row r="107" spans="1:23" ht="12.9" customHeight="1" x14ac:dyDescent="0.25">
      <c r="A107" s="123"/>
      <c r="B107" s="48" t="s">
        <v>516</v>
      </c>
      <c r="C107" s="48" t="s">
        <v>554</v>
      </c>
      <c r="D107" s="48" t="s">
        <v>408</v>
      </c>
      <c r="E107" s="48" t="s">
        <v>966</v>
      </c>
      <c r="F107" s="127">
        <v>0</v>
      </c>
      <c r="G107" s="116">
        <v>12030</v>
      </c>
      <c r="H107" s="58">
        <f t="shared" si="2"/>
        <v>0</v>
      </c>
      <c r="R107" s="70"/>
      <c r="V107" s="97"/>
      <c r="W107" s="97"/>
    </row>
    <row r="108" spans="1:23" ht="12.9" customHeight="1" x14ac:dyDescent="0.25">
      <c r="A108" s="123"/>
      <c r="B108" s="48" t="s">
        <v>516</v>
      </c>
      <c r="C108" s="48" t="s">
        <v>554</v>
      </c>
      <c r="D108" s="48" t="s">
        <v>409</v>
      </c>
      <c r="E108" s="48" t="s">
        <v>967</v>
      </c>
      <c r="F108" s="127">
        <v>0</v>
      </c>
      <c r="G108" s="116">
        <v>370</v>
      </c>
      <c r="H108" s="58">
        <f t="shared" si="2"/>
        <v>0</v>
      </c>
      <c r="R108" s="70"/>
      <c r="V108" s="97"/>
      <c r="W108" s="97"/>
    </row>
    <row r="109" spans="1:23" ht="12.9" customHeight="1" x14ac:dyDescent="0.25">
      <c r="A109" s="123"/>
      <c r="B109" s="48" t="s">
        <v>516</v>
      </c>
      <c r="C109" s="48" t="s">
        <v>554</v>
      </c>
      <c r="D109" s="48" t="s">
        <v>410</v>
      </c>
      <c r="E109" s="48" t="s">
        <v>968</v>
      </c>
      <c r="F109" s="127">
        <v>0</v>
      </c>
      <c r="G109" s="116">
        <v>260</v>
      </c>
      <c r="H109" s="58">
        <f t="shared" si="2"/>
        <v>0</v>
      </c>
      <c r="R109" s="70"/>
      <c r="V109" s="97"/>
      <c r="W109" s="97"/>
    </row>
    <row r="110" spans="1:23" ht="12.9" customHeight="1" x14ac:dyDescent="0.25">
      <c r="A110" s="123"/>
      <c r="B110" s="48" t="s">
        <v>516</v>
      </c>
      <c r="C110" s="48" t="s">
        <v>554</v>
      </c>
      <c r="D110" s="48" t="s">
        <v>421</v>
      </c>
      <c r="E110" s="48" t="s">
        <v>969</v>
      </c>
      <c r="F110" s="127">
        <v>31</v>
      </c>
      <c r="G110" s="116">
        <v>16635</v>
      </c>
      <c r="H110" s="58">
        <f t="shared" si="2"/>
        <v>1.9</v>
      </c>
      <c r="R110" s="70"/>
      <c r="V110" s="97"/>
      <c r="W110" s="97"/>
    </row>
    <row r="111" spans="1:23" ht="12.9" customHeight="1" x14ac:dyDescent="0.25">
      <c r="A111" s="123"/>
      <c r="B111" s="48" t="s">
        <v>516</v>
      </c>
      <c r="C111" s="48" t="s">
        <v>554</v>
      </c>
      <c r="D111" s="48" t="s">
        <v>411</v>
      </c>
      <c r="E111" s="48" t="s">
        <v>970</v>
      </c>
      <c r="F111" s="127">
        <v>60</v>
      </c>
      <c r="G111" s="116">
        <v>13480</v>
      </c>
      <c r="H111" s="58">
        <f t="shared" si="2"/>
        <v>4.5</v>
      </c>
      <c r="R111" s="70"/>
      <c r="V111" s="97"/>
      <c r="W111" s="97"/>
    </row>
    <row r="112" spans="1:23" ht="12.9" customHeight="1" x14ac:dyDescent="0.25">
      <c r="A112" s="123"/>
      <c r="B112" s="48" t="s">
        <v>577</v>
      </c>
      <c r="C112" s="48" t="s">
        <v>584</v>
      </c>
      <c r="D112" s="48" t="s">
        <v>117</v>
      </c>
      <c r="E112" s="48" t="s">
        <v>971</v>
      </c>
      <c r="F112" s="127">
        <v>0</v>
      </c>
      <c r="G112" s="116">
        <v>290</v>
      </c>
      <c r="H112" s="58">
        <f t="shared" si="2"/>
        <v>0</v>
      </c>
      <c r="R112" s="70"/>
      <c r="V112" s="97"/>
      <c r="W112" s="97"/>
    </row>
    <row r="113" spans="1:23" ht="12.9" customHeight="1" x14ac:dyDescent="0.25">
      <c r="A113" s="123"/>
      <c r="B113" s="48" t="s">
        <v>577</v>
      </c>
      <c r="C113" s="48" t="s">
        <v>584</v>
      </c>
      <c r="D113" s="48" t="s">
        <v>16</v>
      </c>
      <c r="E113" s="48" t="s">
        <v>972</v>
      </c>
      <c r="F113" s="127">
        <v>0</v>
      </c>
      <c r="G113" s="116">
        <v>445</v>
      </c>
      <c r="H113" s="58">
        <f t="shared" si="2"/>
        <v>0</v>
      </c>
      <c r="R113" s="70"/>
      <c r="V113" s="97"/>
      <c r="W113" s="97"/>
    </row>
    <row r="114" spans="1:23" ht="12.9" customHeight="1" x14ac:dyDescent="0.25">
      <c r="A114" s="123"/>
      <c r="B114" s="48" t="s">
        <v>577</v>
      </c>
      <c r="C114" s="48" t="s">
        <v>584</v>
      </c>
      <c r="D114" s="48" t="s">
        <v>118</v>
      </c>
      <c r="E114" s="48" t="s">
        <v>973</v>
      </c>
      <c r="F114" s="127">
        <v>0</v>
      </c>
      <c r="G114" s="116">
        <v>5500</v>
      </c>
      <c r="H114" s="58">
        <f t="shared" si="2"/>
        <v>0</v>
      </c>
      <c r="R114" s="70"/>
      <c r="V114" s="97"/>
      <c r="W114" s="97"/>
    </row>
    <row r="115" spans="1:23" ht="12.9" customHeight="1" x14ac:dyDescent="0.25">
      <c r="A115" s="123"/>
      <c r="B115" s="48" t="s">
        <v>577</v>
      </c>
      <c r="C115" s="48" t="s">
        <v>584</v>
      </c>
      <c r="D115" s="48" t="s">
        <v>126</v>
      </c>
      <c r="E115" s="48" t="s">
        <v>974</v>
      </c>
      <c r="F115" s="127">
        <v>0</v>
      </c>
      <c r="G115" s="116">
        <v>115</v>
      </c>
      <c r="H115" s="58">
        <f t="shared" si="2"/>
        <v>0</v>
      </c>
      <c r="R115" s="70"/>
      <c r="V115" s="97"/>
      <c r="W115" s="97"/>
    </row>
    <row r="116" spans="1:23" ht="12.9" customHeight="1" x14ac:dyDescent="0.25">
      <c r="A116" s="123"/>
      <c r="B116" s="48" t="s">
        <v>577</v>
      </c>
      <c r="C116" s="48" t="s">
        <v>584</v>
      </c>
      <c r="D116" s="48" t="s">
        <v>104</v>
      </c>
      <c r="E116" s="48" t="s">
        <v>975</v>
      </c>
      <c r="F116" s="127">
        <v>0</v>
      </c>
      <c r="G116" s="116">
        <v>7720</v>
      </c>
      <c r="H116" s="58">
        <f t="shared" si="2"/>
        <v>0</v>
      </c>
      <c r="R116" s="70"/>
      <c r="V116" s="97"/>
      <c r="W116" s="97"/>
    </row>
    <row r="117" spans="1:23" ht="12.9" customHeight="1" x14ac:dyDescent="0.25">
      <c r="A117" s="123"/>
      <c r="B117" s="48" t="s">
        <v>577</v>
      </c>
      <c r="C117" s="48" t="s">
        <v>584</v>
      </c>
      <c r="D117" s="48" t="s">
        <v>119</v>
      </c>
      <c r="E117" s="48" t="s">
        <v>976</v>
      </c>
      <c r="F117" s="127">
        <v>0</v>
      </c>
      <c r="G117" s="116">
        <v>215</v>
      </c>
      <c r="H117" s="58">
        <f t="shared" si="2"/>
        <v>0</v>
      </c>
      <c r="R117" s="70"/>
      <c r="V117" s="97"/>
      <c r="W117" s="97"/>
    </row>
    <row r="118" spans="1:23" ht="12.9" customHeight="1" x14ac:dyDescent="0.25">
      <c r="A118" s="123"/>
      <c r="B118" s="48" t="s">
        <v>577</v>
      </c>
      <c r="C118" s="48" t="s">
        <v>584</v>
      </c>
      <c r="D118" s="48" t="s">
        <v>11</v>
      </c>
      <c r="E118" s="48" t="s">
        <v>977</v>
      </c>
      <c r="F118" s="127">
        <v>0</v>
      </c>
      <c r="G118" s="116">
        <v>560</v>
      </c>
      <c r="H118" s="58">
        <f t="shared" si="2"/>
        <v>0</v>
      </c>
      <c r="R118" s="70"/>
      <c r="V118" s="97"/>
      <c r="W118" s="97"/>
    </row>
    <row r="119" spans="1:23" ht="12.9" customHeight="1" x14ac:dyDescent="0.25">
      <c r="A119" s="123"/>
      <c r="B119" s="48" t="s">
        <v>577</v>
      </c>
      <c r="C119" s="48" t="s">
        <v>584</v>
      </c>
      <c r="D119" s="48" t="s">
        <v>106</v>
      </c>
      <c r="E119" s="48" t="s">
        <v>978</v>
      </c>
      <c r="F119" s="127">
        <v>0</v>
      </c>
      <c r="G119" s="116">
        <v>125</v>
      </c>
      <c r="H119" s="58">
        <f t="shared" si="2"/>
        <v>0</v>
      </c>
      <c r="R119" s="70"/>
      <c r="V119" s="97"/>
      <c r="W119" s="97"/>
    </row>
    <row r="120" spans="1:23" ht="12.9" customHeight="1" x14ac:dyDescent="0.25">
      <c r="A120" s="123"/>
      <c r="B120" s="48" t="s">
        <v>577</v>
      </c>
      <c r="C120" s="48" t="s">
        <v>584</v>
      </c>
      <c r="D120" s="48" t="s">
        <v>120</v>
      </c>
      <c r="E120" s="48" t="s">
        <v>979</v>
      </c>
      <c r="F120" s="127">
        <v>0</v>
      </c>
      <c r="G120" s="116" t="s">
        <v>815</v>
      </c>
      <c r="H120" s="58" t="str">
        <f t="shared" si="2"/>
        <v>N/A</v>
      </c>
      <c r="R120" s="70"/>
      <c r="V120" s="97"/>
      <c r="W120" s="97"/>
    </row>
    <row r="121" spans="1:23" ht="12.9" customHeight="1" x14ac:dyDescent="0.25">
      <c r="A121" s="123"/>
      <c r="B121" s="48" t="s">
        <v>577</v>
      </c>
      <c r="C121" s="48" t="s">
        <v>584</v>
      </c>
      <c r="D121" s="48" t="s">
        <v>121</v>
      </c>
      <c r="E121" s="48" t="s">
        <v>980</v>
      </c>
      <c r="F121" s="127">
        <v>0</v>
      </c>
      <c r="G121" s="116">
        <v>3870</v>
      </c>
      <c r="H121" s="58">
        <f t="shared" si="2"/>
        <v>0</v>
      </c>
      <c r="R121" s="70"/>
      <c r="V121" s="97"/>
      <c r="W121" s="97"/>
    </row>
    <row r="122" spans="1:23" ht="12.9" customHeight="1" x14ac:dyDescent="0.25">
      <c r="A122" s="123"/>
      <c r="B122" s="48" t="s">
        <v>577</v>
      </c>
      <c r="C122" s="48" t="s">
        <v>584</v>
      </c>
      <c r="D122" s="48" t="s">
        <v>107</v>
      </c>
      <c r="E122" s="48" t="s">
        <v>981</v>
      </c>
      <c r="F122" s="127">
        <v>0</v>
      </c>
      <c r="G122" s="116">
        <v>8855</v>
      </c>
      <c r="H122" s="58">
        <f t="shared" si="2"/>
        <v>0</v>
      </c>
      <c r="R122" s="70"/>
      <c r="V122" s="97"/>
      <c r="W122" s="97"/>
    </row>
    <row r="123" spans="1:23" ht="12.9" customHeight="1" x14ac:dyDescent="0.25">
      <c r="A123" s="123"/>
      <c r="B123" s="48" t="s">
        <v>577</v>
      </c>
      <c r="C123" s="48" t="s">
        <v>584</v>
      </c>
      <c r="D123" s="48" t="s">
        <v>108</v>
      </c>
      <c r="E123" s="48" t="s">
        <v>982</v>
      </c>
      <c r="F123" s="127">
        <v>0</v>
      </c>
      <c r="G123" s="116">
        <v>780</v>
      </c>
      <c r="H123" s="58">
        <f t="shared" si="2"/>
        <v>0</v>
      </c>
      <c r="R123" s="70"/>
      <c r="V123" s="97"/>
      <c r="W123" s="97"/>
    </row>
    <row r="124" spans="1:23" ht="12.9" customHeight="1" x14ac:dyDescent="0.25">
      <c r="A124" s="123"/>
      <c r="B124" s="48" t="s">
        <v>577</v>
      </c>
      <c r="C124" s="48" t="s">
        <v>584</v>
      </c>
      <c r="D124" s="48" t="s">
        <v>6</v>
      </c>
      <c r="E124" s="48" t="s">
        <v>983</v>
      </c>
      <c r="F124" s="127">
        <v>0</v>
      </c>
      <c r="G124" s="116">
        <v>70</v>
      </c>
      <c r="H124" s="58">
        <f t="shared" si="2"/>
        <v>0</v>
      </c>
      <c r="R124" s="70"/>
      <c r="V124" s="97"/>
      <c r="W124" s="97"/>
    </row>
    <row r="125" spans="1:23" ht="12.9" customHeight="1" x14ac:dyDescent="0.25">
      <c r="A125" s="123"/>
      <c r="B125" s="48" t="s">
        <v>577</v>
      </c>
      <c r="C125" s="48" t="s">
        <v>584</v>
      </c>
      <c r="D125" s="48" t="s">
        <v>109</v>
      </c>
      <c r="E125" s="48" t="s">
        <v>984</v>
      </c>
      <c r="F125" s="127">
        <v>0</v>
      </c>
      <c r="G125" s="116">
        <v>115</v>
      </c>
      <c r="H125" s="58">
        <f t="shared" si="2"/>
        <v>0</v>
      </c>
      <c r="R125" s="70"/>
      <c r="V125" s="97"/>
      <c r="W125" s="97"/>
    </row>
    <row r="126" spans="1:23" ht="12.9" customHeight="1" x14ac:dyDescent="0.25">
      <c r="A126" s="123"/>
      <c r="B126" s="48" t="s">
        <v>577</v>
      </c>
      <c r="C126" s="48" t="s">
        <v>584</v>
      </c>
      <c r="D126" s="48" t="s">
        <v>128</v>
      </c>
      <c r="E126" s="48" t="s">
        <v>985</v>
      </c>
      <c r="F126" s="127">
        <v>0</v>
      </c>
      <c r="G126" s="116">
        <v>725</v>
      </c>
      <c r="H126" s="58">
        <f t="shared" si="2"/>
        <v>0</v>
      </c>
      <c r="R126" s="70"/>
      <c r="V126" s="97"/>
      <c r="W126" s="97"/>
    </row>
    <row r="127" spans="1:23" ht="12.9" customHeight="1" x14ac:dyDescent="0.25">
      <c r="A127" s="123"/>
      <c r="B127" s="48" t="s">
        <v>577</v>
      </c>
      <c r="C127" s="48" t="s">
        <v>584</v>
      </c>
      <c r="D127" s="48" t="s">
        <v>123</v>
      </c>
      <c r="E127" s="48" t="s">
        <v>986</v>
      </c>
      <c r="F127" s="127">
        <v>0</v>
      </c>
      <c r="G127" s="116">
        <v>220</v>
      </c>
      <c r="H127" s="58">
        <f t="shared" si="2"/>
        <v>0</v>
      </c>
      <c r="R127" s="70"/>
      <c r="V127" s="97"/>
      <c r="W127" s="97"/>
    </row>
    <row r="128" spans="1:23" ht="12.9" customHeight="1" x14ac:dyDescent="0.25">
      <c r="A128" s="123"/>
      <c r="B128" s="48" t="s">
        <v>577</v>
      </c>
      <c r="C128" s="48" t="s">
        <v>584</v>
      </c>
      <c r="D128" s="48" t="s">
        <v>110</v>
      </c>
      <c r="E128" s="48" t="s">
        <v>987</v>
      </c>
      <c r="F128" s="127">
        <v>0</v>
      </c>
      <c r="G128" s="116">
        <v>10285</v>
      </c>
      <c r="H128" s="58">
        <f t="shared" si="2"/>
        <v>0</v>
      </c>
      <c r="R128" s="70"/>
      <c r="V128" s="97"/>
      <c r="W128" s="97"/>
    </row>
    <row r="129" spans="1:23" ht="12.9" customHeight="1" x14ac:dyDescent="0.25">
      <c r="A129" s="123"/>
      <c r="B129" s="48" t="s">
        <v>577</v>
      </c>
      <c r="C129" s="48" t="s">
        <v>584</v>
      </c>
      <c r="D129" s="48" t="s">
        <v>111</v>
      </c>
      <c r="E129" s="48" t="s">
        <v>988</v>
      </c>
      <c r="F129" s="127">
        <v>0</v>
      </c>
      <c r="G129" s="116">
        <v>255</v>
      </c>
      <c r="H129" s="58">
        <f t="shared" si="2"/>
        <v>0</v>
      </c>
      <c r="R129" s="70"/>
      <c r="V129" s="97"/>
      <c r="W129" s="97"/>
    </row>
    <row r="130" spans="1:23" ht="12.9" customHeight="1" x14ac:dyDescent="0.25">
      <c r="A130" s="123"/>
      <c r="B130" s="48" t="s">
        <v>577</v>
      </c>
      <c r="C130" s="48" t="s">
        <v>584</v>
      </c>
      <c r="D130" s="48" t="s">
        <v>112</v>
      </c>
      <c r="E130" s="48" t="s">
        <v>989</v>
      </c>
      <c r="F130" s="127">
        <v>0</v>
      </c>
      <c r="G130" s="116">
        <v>22515</v>
      </c>
      <c r="H130" s="58">
        <f t="shared" si="2"/>
        <v>0</v>
      </c>
      <c r="R130" s="70"/>
      <c r="V130" s="97"/>
      <c r="W130" s="97"/>
    </row>
    <row r="131" spans="1:23" ht="12.9" customHeight="1" x14ac:dyDescent="0.25">
      <c r="A131" s="123"/>
      <c r="B131" s="48" t="s">
        <v>577</v>
      </c>
      <c r="C131" s="48" t="s">
        <v>584</v>
      </c>
      <c r="D131" s="48" t="s">
        <v>113</v>
      </c>
      <c r="E131" s="48" t="s">
        <v>990</v>
      </c>
      <c r="F131" s="127">
        <v>0</v>
      </c>
      <c r="G131" s="116">
        <v>310</v>
      </c>
      <c r="H131" s="58">
        <f t="shared" si="2"/>
        <v>0</v>
      </c>
      <c r="R131" s="70"/>
      <c r="V131" s="97"/>
      <c r="W131" s="97"/>
    </row>
    <row r="132" spans="1:23" ht="12.9" customHeight="1" x14ac:dyDescent="0.25">
      <c r="A132" s="123"/>
      <c r="B132" s="48" t="s">
        <v>577</v>
      </c>
      <c r="C132" s="48" t="s">
        <v>584</v>
      </c>
      <c r="D132" s="48" t="s">
        <v>125</v>
      </c>
      <c r="E132" s="48" t="s">
        <v>991</v>
      </c>
      <c r="F132" s="127">
        <v>458</v>
      </c>
      <c r="G132" s="116">
        <v>11765</v>
      </c>
      <c r="H132" s="58">
        <f t="shared" ref="H132" si="3">(IF(G132="*","*",IF(ISERROR(F132/G132*1000),"N/A",ROUND(F132/G132*1000,1))))</f>
        <v>38.9</v>
      </c>
      <c r="R132" s="70"/>
      <c r="V132" s="97"/>
      <c r="W132" s="97"/>
    </row>
    <row r="133" spans="1:23" ht="12.9" customHeight="1" x14ac:dyDescent="0.25">
      <c r="A133" s="123"/>
      <c r="B133" s="48" t="s">
        <v>577</v>
      </c>
      <c r="C133" s="48" t="s">
        <v>584</v>
      </c>
      <c r="D133" s="48" t="s">
        <v>114</v>
      </c>
      <c r="E133" s="48" t="s">
        <v>992</v>
      </c>
      <c r="F133" s="127">
        <v>0</v>
      </c>
      <c r="G133" s="116">
        <v>9270</v>
      </c>
      <c r="H133" s="58">
        <f t="shared" si="2"/>
        <v>0</v>
      </c>
      <c r="R133" s="70"/>
      <c r="V133" s="97"/>
      <c r="W133" s="97"/>
    </row>
    <row r="134" spans="1:23" ht="12.9" customHeight="1" x14ac:dyDescent="0.25">
      <c r="A134" s="123"/>
      <c r="B134" s="48" t="s">
        <v>577</v>
      </c>
      <c r="C134" s="48" t="s">
        <v>584</v>
      </c>
      <c r="D134" s="48" t="s">
        <v>127</v>
      </c>
      <c r="E134" s="48" t="s">
        <v>993</v>
      </c>
      <c r="F134" s="127">
        <v>48</v>
      </c>
      <c r="G134" s="116">
        <v>14075</v>
      </c>
      <c r="H134" s="58">
        <f t="shared" si="2"/>
        <v>3.4</v>
      </c>
      <c r="R134" s="70"/>
      <c r="V134" s="97"/>
      <c r="W134" s="97"/>
    </row>
    <row r="135" spans="1:23" ht="12.9" customHeight="1" x14ac:dyDescent="0.25">
      <c r="A135" s="123"/>
      <c r="B135" s="48" t="s">
        <v>577</v>
      </c>
      <c r="C135" s="48" t="s">
        <v>584</v>
      </c>
      <c r="D135" s="48" t="s">
        <v>14</v>
      </c>
      <c r="E135" s="48" t="s">
        <v>994</v>
      </c>
      <c r="F135" s="127">
        <v>0</v>
      </c>
      <c r="G135" s="116">
        <v>255</v>
      </c>
      <c r="H135" s="58">
        <f t="shared" si="2"/>
        <v>0</v>
      </c>
      <c r="R135" s="70"/>
      <c r="V135" s="97"/>
      <c r="W135" s="97"/>
    </row>
    <row r="136" spans="1:23" ht="12.9" customHeight="1" x14ac:dyDescent="0.25">
      <c r="A136" s="123"/>
      <c r="B136" s="48" t="s">
        <v>577</v>
      </c>
      <c r="C136" s="48" t="s">
        <v>584</v>
      </c>
      <c r="D136" s="48" t="s">
        <v>129</v>
      </c>
      <c r="E136" s="48" t="s">
        <v>995</v>
      </c>
      <c r="F136" s="127">
        <v>0</v>
      </c>
      <c r="G136" s="116">
        <v>7165</v>
      </c>
      <c r="H136" s="58">
        <f t="shared" si="2"/>
        <v>0</v>
      </c>
      <c r="R136" s="70"/>
      <c r="V136" s="97"/>
      <c r="W136" s="97"/>
    </row>
    <row r="137" spans="1:23" ht="12.9" customHeight="1" x14ac:dyDescent="0.25">
      <c r="A137" s="123"/>
      <c r="B137" s="48" t="s">
        <v>577</v>
      </c>
      <c r="C137" s="48" t="s">
        <v>584</v>
      </c>
      <c r="D137" s="48" t="s">
        <v>130</v>
      </c>
      <c r="E137" s="48" t="s">
        <v>996</v>
      </c>
      <c r="F137" s="127">
        <v>20</v>
      </c>
      <c r="G137" s="116">
        <v>9340</v>
      </c>
      <c r="H137" s="58">
        <f t="shared" si="2"/>
        <v>2.1</v>
      </c>
      <c r="R137" s="70"/>
      <c r="V137" s="97"/>
      <c r="W137" s="97"/>
    </row>
    <row r="138" spans="1:23" ht="12.9" customHeight="1" x14ac:dyDescent="0.25">
      <c r="A138" s="123"/>
      <c r="B138" s="48" t="s">
        <v>577</v>
      </c>
      <c r="C138" s="48" t="s">
        <v>584</v>
      </c>
      <c r="D138" s="48" t="s">
        <v>124</v>
      </c>
      <c r="E138" s="48" t="s">
        <v>997</v>
      </c>
      <c r="F138" s="127">
        <v>0</v>
      </c>
      <c r="G138" s="116">
        <v>1250</v>
      </c>
      <c r="H138" s="58">
        <f t="shared" si="2"/>
        <v>0</v>
      </c>
      <c r="R138" s="70"/>
      <c r="V138" s="97"/>
      <c r="W138" s="97"/>
    </row>
    <row r="139" spans="1:23" ht="12.9" customHeight="1" x14ac:dyDescent="0.25">
      <c r="A139" s="123"/>
      <c r="B139" s="48" t="s">
        <v>577</v>
      </c>
      <c r="C139" s="48" t="s">
        <v>584</v>
      </c>
      <c r="D139" s="48" t="s">
        <v>131</v>
      </c>
      <c r="E139" s="48" t="s">
        <v>998</v>
      </c>
      <c r="F139" s="127">
        <v>0</v>
      </c>
      <c r="G139" s="116">
        <v>1185</v>
      </c>
      <c r="H139" s="58">
        <f t="shared" si="2"/>
        <v>0</v>
      </c>
      <c r="R139" s="70"/>
      <c r="V139" s="97"/>
      <c r="W139" s="97"/>
    </row>
    <row r="140" spans="1:23" ht="12.9" customHeight="1" x14ac:dyDescent="0.25">
      <c r="A140" s="123"/>
      <c r="B140" s="48" t="s">
        <v>577</v>
      </c>
      <c r="C140" s="48" t="s">
        <v>584</v>
      </c>
      <c r="D140" s="48" t="s">
        <v>132</v>
      </c>
      <c r="E140" s="48" t="s">
        <v>999</v>
      </c>
      <c r="F140" s="127">
        <v>0</v>
      </c>
      <c r="G140" s="116">
        <v>11640</v>
      </c>
      <c r="H140" s="58">
        <f t="shared" si="2"/>
        <v>0</v>
      </c>
      <c r="R140" s="70"/>
      <c r="V140" s="97"/>
      <c r="W140" s="97"/>
    </row>
    <row r="141" spans="1:23" ht="12.9" customHeight="1" x14ac:dyDescent="0.25">
      <c r="A141" s="123"/>
      <c r="B141" s="48" t="s">
        <v>577</v>
      </c>
      <c r="C141" s="48" t="s">
        <v>584</v>
      </c>
      <c r="D141" s="48" t="s">
        <v>115</v>
      </c>
      <c r="E141" s="48" t="s">
        <v>1000</v>
      </c>
      <c r="F141" s="127">
        <v>0</v>
      </c>
      <c r="G141" s="116">
        <v>13840</v>
      </c>
      <c r="H141" s="58">
        <f t="shared" si="2"/>
        <v>0</v>
      </c>
      <c r="R141" s="70"/>
      <c r="V141" s="97"/>
      <c r="W141" s="97"/>
    </row>
    <row r="142" spans="1:23" ht="12.9" customHeight="1" x14ac:dyDescent="0.25">
      <c r="A142" s="123"/>
      <c r="B142" s="48" t="s">
        <v>577</v>
      </c>
      <c r="C142" s="48" t="s">
        <v>584</v>
      </c>
      <c r="D142" s="48" t="s">
        <v>133</v>
      </c>
      <c r="E142" s="48" t="s">
        <v>1001</v>
      </c>
      <c r="F142" s="127">
        <v>0</v>
      </c>
      <c r="G142" s="116">
        <v>36575</v>
      </c>
      <c r="H142" s="58">
        <f t="shared" si="2"/>
        <v>0</v>
      </c>
      <c r="R142" s="70"/>
      <c r="V142" s="97"/>
      <c r="W142" s="97"/>
    </row>
    <row r="143" spans="1:23" ht="12.9" customHeight="1" x14ac:dyDescent="0.25">
      <c r="A143" s="123"/>
      <c r="B143" s="48" t="s">
        <v>577</v>
      </c>
      <c r="C143" s="48" t="s">
        <v>584</v>
      </c>
      <c r="D143" s="48" t="s">
        <v>135</v>
      </c>
      <c r="E143" s="48" t="s">
        <v>1002</v>
      </c>
      <c r="F143" s="127">
        <v>0</v>
      </c>
      <c r="G143" s="116">
        <v>16270</v>
      </c>
      <c r="H143" s="58">
        <f t="shared" si="2"/>
        <v>0</v>
      </c>
      <c r="R143" s="70"/>
      <c r="V143" s="97"/>
      <c r="W143" s="97"/>
    </row>
    <row r="144" spans="1:23" ht="12.9" customHeight="1" x14ac:dyDescent="0.25">
      <c r="A144" s="123"/>
      <c r="B144" s="48" t="s">
        <v>577</v>
      </c>
      <c r="C144" s="48" t="s">
        <v>584</v>
      </c>
      <c r="D144" s="48" t="s">
        <v>105</v>
      </c>
      <c r="E144" s="48" t="s">
        <v>1003</v>
      </c>
      <c r="F144" s="127">
        <v>10</v>
      </c>
      <c r="G144" s="116">
        <v>25295</v>
      </c>
      <c r="H144" s="58">
        <f t="shared" si="2"/>
        <v>0.4</v>
      </c>
      <c r="R144" s="70"/>
      <c r="V144" s="97"/>
      <c r="W144" s="97"/>
    </row>
    <row r="145" spans="1:23" ht="12.9" customHeight="1" x14ac:dyDescent="0.25">
      <c r="A145" s="123"/>
      <c r="B145" s="48" t="s">
        <v>577</v>
      </c>
      <c r="C145" s="48" t="s">
        <v>584</v>
      </c>
      <c r="D145" s="48" t="s">
        <v>116</v>
      </c>
      <c r="E145" s="48" t="s">
        <v>1004</v>
      </c>
      <c r="F145" s="127">
        <v>0</v>
      </c>
      <c r="G145" s="116">
        <v>26940</v>
      </c>
      <c r="H145" s="58">
        <f t="shared" si="2"/>
        <v>0</v>
      </c>
      <c r="R145" s="70"/>
      <c r="V145" s="97"/>
      <c r="W145" s="97"/>
    </row>
    <row r="146" spans="1:23" ht="12.9" customHeight="1" x14ac:dyDescent="0.25">
      <c r="A146" s="123"/>
      <c r="B146" s="48" t="s">
        <v>577</v>
      </c>
      <c r="C146" s="48" t="s">
        <v>584</v>
      </c>
      <c r="D146" s="48" t="s">
        <v>134</v>
      </c>
      <c r="E146" s="48" t="s">
        <v>1005</v>
      </c>
      <c r="F146" s="127">
        <v>0</v>
      </c>
      <c r="G146" s="116">
        <v>24615</v>
      </c>
      <c r="H146" s="58">
        <f t="shared" ref="H146:H209" si="4">(IF(G146="*","*",IF(ISERROR(F146/G146*1000),"N/A",ROUND(F146/G146*1000,1))))</f>
        <v>0</v>
      </c>
      <c r="R146" s="70"/>
      <c r="V146" s="97"/>
      <c r="W146" s="97"/>
    </row>
    <row r="147" spans="1:23" ht="12.9" customHeight="1" x14ac:dyDescent="0.25">
      <c r="A147" s="123"/>
      <c r="B147" s="48" t="s">
        <v>577</v>
      </c>
      <c r="C147" s="48" t="s">
        <v>584</v>
      </c>
      <c r="D147" s="48" t="s">
        <v>136</v>
      </c>
      <c r="E147" s="48" t="s">
        <v>1006</v>
      </c>
      <c r="F147" s="127">
        <v>0</v>
      </c>
      <c r="G147" s="116">
        <v>6750</v>
      </c>
      <c r="H147" s="58">
        <f t="shared" si="4"/>
        <v>0</v>
      </c>
      <c r="R147" s="70"/>
      <c r="V147" s="97"/>
      <c r="W147" s="97"/>
    </row>
    <row r="148" spans="1:23" ht="12.9" customHeight="1" x14ac:dyDescent="0.25">
      <c r="A148" s="123"/>
      <c r="B148" s="48" t="s">
        <v>577</v>
      </c>
      <c r="C148" s="48" t="s">
        <v>584</v>
      </c>
      <c r="D148" s="48" t="s">
        <v>137</v>
      </c>
      <c r="E148" s="48" t="s">
        <v>1007</v>
      </c>
      <c r="F148" s="127">
        <v>51</v>
      </c>
      <c r="G148" s="116">
        <v>15045</v>
      </c>
      <c r="H148" s="58">
        <f t="shared" si="4"/>
        <v>3.4</v>
      </c>
      <c r="R148" s="70"/>
      <c r="V148" s="97"/>
      <c r="W148" s="97"/>
    </row>
    <row r="149" spans="1:23" ht="12.9" customHeight="1" x14ac:dyDescent="0.25">
      <c r="A149" s="123"/>
      <c r="B149" s="48" t="s">
        <v>577</v>
      </c>
      <c r="C149" s="48" t="s">
        <v>584</v>
      </c>
      <c r="D149" s="48" t="s">
        <v>13</v>
      </c>
      <c r="E149" s="48" t="s">
        <v>1008</v>
      </c>
      <c r="F149" s="127">
        <v>0</v>
      </c>
      <c r="G149" s="116">
        <v>605</v>
      </c>
      <c r="H149" s="58">
        <f t="shared" si="4"/>
        <v>0</v>
      </c>
      <c r="R149" s="70"/>
      <c r="V149" s="97"/>
      <c r="W149" s="97"/>
    </row>
    <row r="150" spans="1:23" ht="12.9" customHeight="1" x14ac:dyDescent="0.25">
      <c r="A150" s="123"/>
      <c r="B150" s="48" t="s">
        <v>577</v>
      </c>
      <c r="C150" s="48" t="s">
        <v>584</v>
      </c>
      <c r="D150" s="48" t="s">
        <v>122</v>
      </c>
      <c r="E150" s="48" t="s">
        <v>1009</v>
      </c>
      <c r="F150" s="127">
        <v>10</v>
      </c>
      <c r="G150" s="116">
        <v>6380</v>
      </c>
      <c r="H150" s="58">
        <f t="shared" si="4"/>
        <v>1.6</v>
      </c>
      <c r="R150" s="70"/>
      <c r="V150" s="97"/>
      <c r="W150" s="97"/>
    </row>
    <row r="151" spans="1:23" ht="12.9" customHeight="1" x14ac:dyDescent="0.25">
      <c r="A151" s="123"/>
      <c r="B151" s="48" t="s">
        <v>575</v>
      </c>
      <c r="C151" s="48" t="s">
        <v>585</v>
      </c>
      <c r="D151" s="48" t="s">
        <v>3</v>
      </c>
      <c r="E151" s="48" t="s">
        <v>1010</v>
      </c>
      <c r="F151" s="127">
        <v>0</v>
      </c>
      <c r="G151" s="116">
        <v>85</v>
      </c>
      <c r="H151" s="58">
        <f t="shared" si="4"/>
        <v>0</v>
      </c>
      <c r="R151" s="70"/>
      <c r="V151" s="97"/>
      <c r="W151" s="97"/>
    </row>
    <row r="152" spans="1:23" ht="12.9" customHeight="1" x14ac:dyDescent="0.25">
      <c r="A152" s="123"/>
      <c r="B152" s="48" t="s">
        <v>575</v>
      </c>
      <c r="C152" s="48" t="s">
        <v>585</v>
      </c>
      <c r="D152" s="48" t="s">
        <v>138</v>
      </c>
      <c r="E152" s="48" t="s">
        <v>1011</v>
      </c>
      <c r="F152" s="127">
        <v>0</v>
      </c>
      <c r="G152" s="116">
        <v>11475</v>
      </c>
      <c r="H152" s="58">
        <f t="shared" si="4"/>
        <v>0</v>
      </c>
      <c r="R152" s="70"/>
      <c r="V152" s="97"/>
      <c r="W152" s="97"/>
    </row>
    <row r="153" spans="1:23" ht="12.9" customHeight="1" x14ac:dyDescent="0.25">
      <c r="A153" s="123"/>
      <c r="B153" s="48" t="s">
        <v>575</v>
      </c>
      <c r="C153" s="48" t="s">
        <v>585</v>
      </c>
      <c r="D153" s="48" t="s">
        <v>139</v>
      </c>
      <c r="E153" s="48" t="s">
        <v>1012</v>
      </c>
      <c r="F153" s="127">
        <v>17</v>
      </c>
      <c r="G153" s="116">
        <v>6720</v>
      </c>
      <c r="H153" s="58">
        <f t="shared" si="4"/>
        <v>2.5</v>
      </c>
      <c r="R153" s="70"/>
      <c r="V153" s="97"/>
      <c r="W153" s="97"/>
    </row>
    <row r="154" spans="1:23" ht="12.9" customHeight="1" x14ac:dyDescent="0.25">
      <c r="A154" s="123"/>
      <c r="B154" s="48" t="s">
        <v>575</v>
      </c>
      <c r="C154" s="48" t="s">
        <v>585</v>
      </c>
      <c r="D154" s="48" t="s">
        <v>140</v>
      </c>
      <c r="E154" s="48" t="s">
        <v>1013</v>
      </c>
      <c r="F154" s="127">
        <v>1</v>
      </c>
      <c r="G154" s="116">
        <v>16350</v>
      </c>
      <c r="H154" s="58">
        <f t="shared" si="4"/>
        <v>0.1</v>
      </c>
      <c r="R154" s="70"/>
      <c r="V154" s="97"/>
      <c r="W154" s="97"/>
    </row>
    <row r="155" spans="1:23" ht="12.9" customHeight="1" x14ac:dyDescent="0.25">
      <c r="A155" s="123"/>
      <c r="B155" s="48" t="s">
        <v>575</v>
      </c>
      <c r="C155" s="48" t="s">
        <v>585</v>
      </c>
      <c r="D155" s="48" t="s">
        <v>141</v>
      </c>
      <c r="E155" s="48" t="s">
        <v>1014</v>
      </c>
      <c r="F155" s="127">
        <v>0</v>
      </c>
      <c r="G155" s="116">
        <v>155</v>
      </c>
      <c r="H155" s="58">
        <f t="shared" si="4"/>
        <v>0</v>
      </c>
      <c r="R155" s="70"/>
      <c r="V155" s="97"/>
      <c r="W155" s="97"/>
    </row>
    <row r="156" spans="1:23" ht="12.9" customHeight="1" x14ac:dyDescent="0.25">
      <c r="A156" s="123"/>
      <c r="B156" s="48" t="s">
        <v>575</v>
      </c>
      <c r="C156" s="48" t="s">
        <v>585</v>
      </c>
      <c r="D156" s="48" t="s">
        <v>143</v>
      </c>
      <c r="E156" s="48" t="s">
        <v>1015</v>
      </c>
      <c r="F156" s="127">
        <v>0</v>
      </c>
      <c r="G156" s="116">
        <v>11710</v>
      </c>
      <c r="H156" s="58">
        <f t="shared" si="4"/>
        <v>0</v>
      </c>
      <c r="R156" s="70"/>
      <c r="V156" s="97"/>
      <c r="W156" s="97"/>
    </row>
    <row r="157" spans="1:23" ht="12.9" customHeight="1" x14ac:dyDescent="0.25">
      <c r="A157" s="123"/>
      <c r="B157" s="48" t="s">
        <v>575</v>
      </c>
      <c r="C157" s="48" t="s">
        <v>585</v>
      </c>
      <c r="D157" s="48" t="s">
        <v>142</v>
      </c>
      <c r="E157" s="48" t="s">
        <v>1016</v>
      </c>
      <c r="F157" s="127">
        <v>1</v>
      </c>
      <c r="G157" s="116">
        <v>19755</v>
      </c>
      <c r="H157" s="58">
        <f t="shared" si="4"/>
        <v>0.1</v>
      </c>
      <c r="R157" s="70"/>
      <c r="V157" s="97"/>
      <c r="W157" s="97"/>
    </row>
    <row r="158" spans="1:23" ht="12.9" customHeight="1" x14ac:dyDescent="0.25">
      <c r="A158" s="123"/>
      <c r="B158" s="48" t="s">
        <v>575</v>
      </c>
      <c r="C158" s="48" t="s">
        <v>585</v>
      </c>
      <c r="D158" s="48" t="s">
        <v>497</v>
      </c>
      <c r="E158" s="48" t="s">
        <v>1017</v>
      </c>
      <c r="F158" s="127">
        <v>0</v>
      </c>
      <c r="G158" s="116">
        <v>420</v>
      </c>
      <c r="H158" s="58">
        <f t="shared" si="4"/>
        <v>0</v>
      </c>
      <c r="R158" s="70"/>
      <c r="V158" s="97"/>
      <c r="W158" s="97"/>
    </row>
    <row r="159" spans="1:23" ht="12.9" customHeight="1" x14ac:dyDescent="0.25">
      <c r="A159" s="123"/>
      <c r="B159" s="48" t="s">
        <v>575</v>
      </c>
      <c r="C159" s="48" t="s">
        <v>585</v>
      </c>
      <c r="D159" s="48" t="s">
        <v>144</v>
      </c>
      <c r="E159" s="48" t="s">
        <v>1018</v>
      </c>
      <c r="F159" s="127">
        <v>0</v>
      </c>
      <c r="G159" s="116">
        <v>195</v>
      </c>
      <c r="H159" s="58">
        <f t="shared" si="4"/>
        <v>0</v>
      </c>
      <c r="R159" s="70"/>
      <c r="V159" s="97"/>
      <c r="W159" s="97"/>
    </row>
    <row r="160" spans="1:23" ht="12.9" customHeight="1" x14ac:dyDescent="0.25">
      <c r="A160" s="123"/>
      <c r="B160" s="48" t="s">
        <v>575</v>
      </c>
      <c r="C160" s="48" t="s">
        <v>585</v>
      </c>
      <c r="D160" s="48" t="s">
        <v>145</v>
      </c>
      <c r="E160" s="48" t="s">
        <v>1019</v>
      </c>
      <c r="F160" s="127">
        <v>0</v>
      </c>
      <c r="G160" s="116">
        <v>230</v>
      </c>
      <c r="H160" s="58">
        <f t="shared" si="4"/>
        <v>0</v>
      </c>
      <c r="R160" s="70"/>
      <c r="V160" s="97"/>
      <c r="W160" s="97"/>
    </row>
    <row r="161" spans="1:23" ht="12.9" customHeight="1" x14ac:dyDescent="0.25">
      <c r="A161" s="123"/>
      <c r="B161" s="48" t="s">
        <v>575</v>
      </c>
      <c r="C161" s="48" t="s">
        <v>585</v>
      </c>
      <c r="D161" s="48" t="s">
        <v>146</v>
      </c>
      <c r="E161" s="48" t="s">
        <v>1020</v>
      </c>
      <c r="F161" s="127">
        <v>0</v>
      </c>
      <c r="G161" s="116">
        <v>6360</v>
      </c>
      <c r="H161" s="58">
        <f t="shared" si="4"/>
        <v>0</v>
      </c>
      <c r="R161" s="70"/>
      <c r="V161" s="97"/>
      <c r="W161" s="97"/>
    </row>
    <row r="162" spans="1:23" ht="12.9" customHeight="1" x14ac:dyDescent="0.25">
      <c r="A162" s="123"/>
      <c r="B162" s="48" t="s">
        <v>575</v>
      </c>
      <c r="C162" s="48" t="s">
        <v>585</v>
      </c>
      <c r="D162" s="48" t="s">
        <v>147</v>
      </c>
      <c r="E162" s="48" t="s">
        <v>1021</v>
      </c>
      <c r="F162" s="127">
        <v>0</v>
      </c>
      <c r="G162" s="116">
        <v>11370</v>
      </c>
      <c r="H162" s="58">
        <f t="shared" si="4"/>
        <v>0</v>
      </c>
      <c r="R162" s="70"/>
      <c r="V162" s="97"/>
      <c r="W162" s="97"/>
    </row>
    <row r="163" spans="1:23" ht="12.9" customHeight="1" x14ac:dyDescent="0.25">
      <c r="A163" s="123"/>
      <c r="B163" s="48" t="s">
        <v>575</v>
      </c>
      <c r="C163" s="48" t="s">
        <v>585</v>
      </c>
      <c r="D163" s="48" t="s">
        <v>148</v>
      </c>
      <c r="E163" s="48" t="s">
        <v>1022</v>
      </c>
      <c r="F163" s="127">
        <v>0</v>
      </c>
      <c r="G163" s="116">
        <v>8405</v>
      </c>
      <c r="H163" s="58">
        <f t="shared" si="4"/>
        <v>0</v>
      </c>
      <c r="R163" s="70"/>
      <c r="V163" s="97"/>
      <c r="W163" s="97"/>
    </row>
    <row r="164" spans="1:23" ht="12.9" customHeight="1" x14ac:dyDescent="0.25">
      <c r="A164" s="123"/>
      <c r="B164" s="48" t="s">
        <v>575</v>
      </c>
      <c r="C164" s="48" t="s">
        <v>585</v>
      </c>
      <c r="D164" s="48" t="s">
        <v>416</v>
      </c>
      <c r="E164" s="48" t="s">
        <v>1023</v>
      </c>
      <c r="F164" s="127">
        <v>0</v>
      </c>
      <c r="G164" s="116">
        <v>7735</v>
      </c>
      <c r="H164" s="58">
        <f t="shared" si="4"/>
        <v>0</v>
      </c>
      <c r="R164" s="70"/>
      <c r="V164" s="97"/>
      <c r="W164" s="97"/>
    </row>
    <row r="165" spans="1:23" ht="12.9" customHeight="1" x14ac:dyDescent="0.25">
      <c r="A165" s="123"/>
      <c r="B165" s="48" t="s">
        <v>575</v>
      </c>
      <c r="C165" s="48" t="s">
        <v>585</v>
      </c>
      <c r="D165" s="48" t="s">
        <v>149</v>
      </c>
      <c r="E165" s="48" t="s">
        <v>1024</v>
      </c>
      <c r="F165" s="127">
        <v>7</v>
      </c>
      <c r="G165" s="116">
        <v>18360</v>
      </c>
      <c r="H165" s="58">
        <f t="shared" si="4"/>
        <v>0.4</v>
      </c>
      <c r="R165" s="70"/>
      <c r="V165" s="97"/>
      <c r="W165" s="97"/>
    </row>
    <row r="166" spans="1:23" ht="12.9" customHeight="1" x14ac:dyDescent="0.25">
      <c r="A166" s="123"/>
      <c r="B166" s="48" t="s">
        <v>575</v>
      </c>
      <c r="C166" s="48" t="s">
        <v>585</v>
      </c>
      <c r="D166" s="48" t="s">
        <v>150</v>
      </c>
      <c r="E166" s="48" t="s">
        <v>1025</v>
      </c>
      <c r="F166" s="127">
        <v>0</v>
      </c>
      <c r="G166" s="116">
        <v>265</v>
      </c>
      <c r="H166" s="58">
        <f t="shared" si="4"/>
        <v>0</v>
      </c>
      <c r="R166" s="70"/>
      <c r="V166" s="97"/>
      <c r="W166" s="97"/>
    </row>
    <row r="167" spans="1:23" ht="12.9" customHeight="1" x14ac:dyDescent="0.25">
      <c r="A167" s="123"/>
      <c r="B167" s="48" t="s">
        <v>575</v>
      </c>
      <c r="C167" s="48" t="s">
        <v>585</v>
      </c>
      <c r="D167" s="48" t="s">
        <v>151</v>
      </c>
      <c r="E167" s="48" t="s">
        <v>1026</v>
      </c>
      <c r="F167" s="127">
        <v>0</v>
      </c>
      <c r="G167" s="116">
        <v>335</v>
      </c>
      <c r="H167" s="58">
        <f t="shared" si="4"/>
        <v>0</v>
      </c>
      <c r="R167" s="70"/>
      <c r="V167" s="97"/>
      <c r="W167" s="97"/>
    </row>
    <row r="168" spans="1:23" ht="12.9" customHeight="1" x14ac:dyDescent="0.25">
      <c r="A168" s="123"/>
      <c r="B168" s="48" t="s">
        <v>575</v>
      </c>
      <c r="C168" s="48" t="s">
        <v>585</v>
      </c>
      <c r="D168" s="48" t="s">
        <v>153</v>
      </c>
      <c r="E168" s="48" t="s">
        <v>1027</v>
      </c>
      <c r="F168" s="127">
        <v>0</v>
      </c>
      <c r="G168" s="116">
        <v>12755</v>
      </c>
      <c r="H168" s="58">
        <f t="shared" si="4"/>
        <v>0</v>
      </c>
      <c r="R168" s="70"/>
      <c r="V168" s="97"/>
      <c r="W168" s="97"/>
    </row>
    <row r="169" spans="1:23" ht="12.9" customHeight="1" x14ac:dyDescent="0.25">
      <c r="A169" s="123"/>
      <c r="B169" s="48" t="s">
        <v>575</v>
      </c>
      <c r="C169" s="48" t="s">
        <v>585</v>
      </c>
      <c r="D169" s="48" t="s">
        <v>12</v>
      </c>
      <c r="E169" s="48" t="s">
        <v>1028</v>
      </c>
      <c r="F169" s="127">
        <v>0</v>
      </c>
      <c r="G169" s="116" t="s">
        <v>815</v>
      </c>
      <c r="H169" s="58" t="str">
        <f t="shared" si="4"/>
        <v>N/A</v>
      </c>
      <c r="R169" s="70"/>
      <c r="V169" s="97"/>
      <c r="W169" s="97"/>
    </row>
    <row r="170" spans="1:23" ht="12.9" customHeight="1" x14ac:dyDescent="0.25">
      <c r="A170" s="123"/>
      <c r="B170" s="48" t="s">
        <v>575</v>
      </c>
      <c r="C170" s="48" t="s">
        <v>585</v>
      </c>
      <c r="D170" s="48" t="s">
        <v>154</v>
      </c>
      <c r="E170" s="48" t="s">
        <v>1029</v>
      </c>
      <c r="F170" s="127">
        <v>0</v>
      </c>
      <c r="G170" s="116">
        <v>12605</v>
      </c>
      <c r="H170" s="58">
        <f t="shared" si="4"/>
        <v>0</v>
      </c>
      <c r="R170" s="70"/>
      <c r="V170" s="97"/>
      <c r="W170" s="97"/>
    </row>
    <row r="171" spans="1:23" ht="12.9" customHeight="1" x14ac:dyDescent="0.25">
      <c r="A171" s="123"/>
      <c r="B171" s="48" t="s">
        <v>575</v>
      </c>
      <c r="C171" s="48" t="s">
        <v>585</v>
      </c>
      <c r="D171" s="48" t="s">
        <v>152</v>
      </c>
      <c r="E171" s="48" t="s">
        <v>1030</v>
      </c>
      <c r="F171" s="127">
        <v>0</v>
      </c>
      <c r="G171" s="116">
        <v>1810</v>
      </c>
      <c r="H171" s="58">
        <f t="shared" si="4"/>
        <v>0</v>
      </c>
      <c r="R171" s="70"/>
      <c r="V171" s="97"/>
      <c r="W171" s="97"/>
    </row>
    <row r="172" spans="1:23" ht="12.9" customHeight="1" x14ac:dyDescent="0.25">
      <c r="A172" s="123"/>
      <c r="B172" s="48" t="s">
        <v>575</v>
      </c>
      <c r="C172" s="48" t="s">
        <v>585</v>
      </c>
      <c r="D172" s="48" t="s">
        <v>155</v>
      </c>
      <c r="E172" s="48" t="s">
        <v>1031</v>
      </c>
      <c r="F172" s="127">
        <v>0</v>
      </c>
      <c r="G172" s="116">
        <v>9795</v>
      </c>
      <c r="H172" s="58">
        <f t="shared" si="4"/>
        <v>0</v>
      </c>
      <c r="R172" s="70"/>
      <c r="V172" s="97"/>
      <c r="W172" s="97"/>
    </row>
    <row r="173" spans="1:23" ht="12.9" customHeight="1" x14ac:dyDescent="0.25">
      <c r="A173" s="123"/>
      <c r="B173" s="48" t="s">
        <v>575</v>
      </c>
      <c r="C173" s="48" t="s">
        <v>585</v>
      </c>
      <c r="D173" s="48" t="s">
        <v>156</v>
      </c>
      <c r="E173" s="48" t="s">
        <v>1032</v>
      </c>
      <c r="F173" s="127">
        <v>8</v>
      </c>
      <c r="G173" s="116">
        <v>6410</v>
      </c>
      <c r="H173" s="58">
        <f t="shared" si="4"/>
        <v>1.2</v>
      </c>
      <c r="R173" s="70"/>
      <c r="V173" s="97"/>
      <c r="W173" s="97"/>
    </row>
    <row r="174" spans="1:23" ht="12.9" customHeight="1" x14ac:dyDescent="0.25">
      <c r="A174" s="123"/>
      <c r="B174" s="48" t="s">
        <v>575</v>
      </c>
      <c r="C174" s="48" t="s">
        <v>585</v>
      </c>
      <c r="D174" s="48" t="s">
        <v>157</v>
      </c>
      <c r="E174" s="48" t="s">
        <v>1033</v>
      </c>
      <c r="F174" s="127">
        <v>13</v>
      </c>
      <c r="G174" s="116">
        <v>8105</v>
      </c>
      <c r="H174" s="58">
        <f t="shared" si="4"/>
        <v>1.6</v>
      </c>
      <c r="R174" s="70"/>
      <c r="V174" s="97"/>
      <c r="W174" s="97"/>
    </row>
    <row r="175" spans="1:23" ht="12.9" customHeight="1" x14ac:dyDescent="0.25">
      <c r="A175" s="123"/>
      <c r="B175" s="48" t="s">
        <v>575</v>
      </c>
      <c r="C175" s="48" t="s">
        <v>585</v>
      </c>
      <c r="D175" s="48" t="s">
        <v>158</v>
      </c>
      <c r="E175" s="48" t="s">
        <v>1034</v>
      </c>
      <c r="F175" s="127">
        <v>4</v>
      </c>
      <c r="G175" s="116">
        <v>9275</v>
      </c>
      <c r="H175" s="58">
        <f t="shared" si="4"/>
        <v>0.4</v>
      </c>
      <c r="R175" s="70"/>
      <c r="V175" s="97"/>
      <c r="W175" s="97"/>
    </row>
    <row r="176" spans="1:23" ht="12.9" customHeight="1" x14ac:dyDescent="0.25">
      <c r="A176" s="123"/>
      <c r="B176" s="48" t="s">
        <v>575</v>
      </c>
      <c r="C176" s="48" t="s">
        <v>585</v>
      </c>
      <c r="D176" s="48" t="s">
        <v>159</v>
      </c>
      <c r="E176" s="48" t="s">
        <v>1035</v>
      </c>
      <c r="F176" s="127">
        <v>2</v>
      </c>
      <c r="G176" s="116">
        <v>7645</v>
      </c>
      <c r="H176" s="58">
        <f t="shared" si="4"/>
        <v>0.3</v>
      </c>
      <c r="R176" s="70"/>
      <c r="V176" s="97"/>
      <c r="W176" s="97"/>
    </row>
    <row r="177" spans="1:23" ht="12.9" customHeight="1" x14ac:dyDescent="0.25">
      <c r="A177" s="123"/>
      <c r="B177" s="48" t="s">
        <v>576</v>
      </c>
      <c r="C177" s="48" t="s">
        <v>586</v>
      </c>
      <c r="D177" s="48" t="s">
        <v>53</v>
      </c>
      <c r="E177" s="48" t="s">
        <v>1036</v>
      </c>
      <c r="F177" s="127">
        <v>0</v>
      </c>
      <c r="G177" s="116">
        <v>3810</v>
      </c>
      <c r="H177" s="58">
        <f t="shared" si="4"/>
        <v>0</v>
      </c>
      <c r="R177" s="70"/>
      <c r="V177" s="97"/>
      <c r="W177" s="97"/>
    </row>
    <row r="178" spans="1:23" ht="12.9" customHeight="1" x14ac:dyDescent="0.25">
      <c r="A178" s="123"/>
      <c r="B178" s="48" t="s">
        <v>576</v>
      </c>
      <c r="C178" s="48" t="s">
        <v>586</v>
      </c>
      <c r="D178" s="48" t="s">
        <v>54</v>
      </c>
      <c r="E178" s="48" t="s">
        <v>1037</v>
      </c>
      <c r="F178" s="127">
        <v>0</v>
      </c>
      <c r="G178" s="116">
        <v>10405</v>
      </c>
      <c r="H178" s="58">
        <f t="shared" si="4"/>
        <v>0</v>
      </c>
      <c r="R178" s="70"/>
      <c r="V178" s="97"/>
      <c r="W178" s="97"/>
    </row>
    <row r="179" spans="1:23" ht="12.9" customHeight="1" x14ac:dyDescent="0.25">
      <c r="A179" s="123"/>
      <c r="B179" s="48" t="s">
        <v>576</v>
      </c>
      <c r="C179" s="48" t="s">
        <v>586</v>
      </c>
      <c r="D179" s="48" t="s">
        <v>72</v>
      </c>
      <c r="E179" s="48" t="s">
        <v>1038</v>
      </c>
      <c r="F179" s="127">
        <v>17</v>
      </c>
      <c r="G179" s="116">
        <v>7535</v>
      </c>
      <c r="H179" s="58">
        <f t="shared" si="4"/>
        <v>2.2999999999999998</v>
      </c>
      <c r="R179" s="70"/>
      <c r="V179" s="97"/>
      <c r="W179" s="97"/>
    </row>
    <row r="180" spans="1:23" ht="12.9" customHeight="1" x14ac:dyDescent="0.25">
      <c r="A180" s="123"/>
      <c r="B180" s="48" t="s">
        <v>576</v>
      </c>
      <c r="C180" s="48" t="s">
        <v>586</v>
      </c>
      <c r="D180" s="48" t="s">
        <v>57</v>
      </c>
      <c r="E180" s="48" t="s">
        <v>1039</v>
      </c>
      <c r="F180" s="127">
        <v>0</v>
      </c>
      <c r="G180" s="116">
        <v>205</v>
      </c>
      <c r="H180" s="58">
        <f t="shared" si="4"/>
        <v>0</v>
      </c>
      <c r="R180" s="70"/>
      <c r="V180" s="97"/>
      <c r="W180" s="97"/>
    </row>
    <row r="181" spans="1:23" ht="12.9" customHeight="1" x14ac:dyDescent="0.25">
      <c r="A181" s="123"/>
      <c r="B181" s="48" t="s">
        <v>576</v>
      </c>
      <c r="C181" s="48" t="s">
        <v>586</v>
      </c>
      <c r="D181" s="48" t="s">
        <v>59</v>
      </c>
      <c r="E181" s="48" t="s">
        <v>1040</v>
      </c>
      <c r="F181" s="127">
        <v>6</v>
      </c>
      <c r="G181" s="116">
        <v>8230</v>
      </c>
      <c r="H181" s="58">
        <f t="shared" si="4"/>
        <v>0.7</v>
      </c>
      <c r="R181" s="70"/>
      <c r="V181" s="97"/>
      <c r="W181" s="97"/>
    </row>
    <row r="182" spans="1:23" ht="12.9" customHeight="1" x14ac:dyDescent="0.25">
      <c r="A182" s="123"/>
      <c r="B182" s="48" t="s">
        <v>576</v>
      </c>
      <c r="C182" s="48" t="s">
        <v>586</v>
      </c>
      <c r="D182" s="48" t="s">
        <v>61</v>
      </c>
      <c r="E182" s="48" t="s">
        <v>1041</v>
      </c>
      <c r="F182" s="127">
        <v>13</v>
      </c>
      <c r="G182" s="116">
        <v>3375</v>
      </c>
      <c r="H182" s="58">
        <f t="shared" si="4"/>
        <v>3.9</v>
      </c>
      <c r="R182" s="70"/>
      <c r="V182" s="97"/>
      <c r="W182" s="97"/>
    </row>
    <row r="183" spans="1:23" ht="12.9" customHeight="1" x14ac:dyDescent="0.25">
      <c r="A183" s="123"/>
      <c r="B183" s="48" t="s">
        <v>576</v>
      </c>
      <c r="C183" s="48" t="s">
        <v>586</v>
      </c>
      <c r="D183" s="48" t="s">
        <v>62</v>
      </c>
      <c r="E183" s="48" t="s">
        <v>1042</v>
      </c>
      <c r="F183" s="127">
        <v>0</v>
      </c>
      <c r="G183" s="116">
        <v>12730</v>
      </c>
      <c r="H183" s="58">
        <f t="shared" si="4"/>
        <v>0</v>
      </c>
      <c r="R183" s="70"/>
      <c r="V183" s="97"/>
      <c r="W183" s="97"/>
    </row>
    <row r="184" spans="1:23" ht="12.9" customHeight="1" x14ac:dyDescent="0.25">
      <c r="A184" s="123"/>
      <c r="B184" s="48" t="s">
        <v>576</v>
      </c>
      <c r="C184" s="48" t="s">
        <v>586</v>
      </c>
      <c r="D184" s="48" t="s">
        <v>375</v>
      </c>
      <c r="E184" s="48" t="s">
        <v>1043</v>
      </c>
      <c r="F184" s="127">
        <v>0</v>
      </c>
      <c r="G184" s="116">
        <v>340</v>
      </c>
      <c r="H184" s="58">
        <f t="shared" si="4"/>
        <v>0</v>
      </c>
      <c r="R184" s="70"/>
      <c r="V184" s="97"/>
      <c r="W184" s="97"/>
    </row>
    <row r="185" spans="1:23" ht="12.9" customHeight="1" x14ac:dyDescent="0.25">
      <c r="A185" s="123"/>
      <c r="B185" s="48" t="s">
        <v>576</v>
      </c>
      <c r="C185" s="48" t="s">
        <v>586</v>
      </c>
      <c r="D185" s="48" t="s">
        <v>63</v>
      </c>
      <c r="E185" s="48" t="s">
        <v>1044</v>
      </c>
      <c r="F185" s="127">
        <v>0</v>
      </c>
      <c r="G185" s="116" t="s">
        <v>815</v>
      </c>
      <c r="H185" s="58" t="str">
        <f t="shared" si="4"/>
        <v>N/A</v>
      </c>
      <c r="R185" s="70"/>
      <c r="V185" s="97"/>
      <c r="W185" s="97"/>
    </row>
    <row r="186" spans="1:23" ht="12.9" customHeight="1" x14ac:dyDescent="0.25">
      <c r="A186" s="123"/>
      <c r="B186" s="48" t="s">
        <v>576</v>
      </c>
      <c r="C186" s="48" t="s">
        <v>586</v>
      </c>
      <c r="D186" s="48" t="s">
        <v>64</v>
      </c>
      <c r="E186" s="48" t="s">
        <v>1045</v>
      </c>
      <c r="F186" s="127">
        <v>0</v>
      </c>
      <c r="G186" s="116">
        <v>120</v>
      </c>
      <c r="H186" s="58">
        <f t="shared" si="4"/>
        <v>0</v>
      </c>
      <c r="R186" s="70"/>
      <c r="V186" s="97"/>
      <c r="W186" s="97"/>
    </row>
    <row r="187" spans="1:23" ht="12.9" customHeight="1" x14ac:dyDescent="0.25">
      <c r="A187" s="123"/>
      <c r="B187" s="48" t="s">
        <v>576</v>
      </c>
      <c r="C187" s="48" t="s">
        <v>586</v>
      </c>
      <c r="D187" s="48" t="s">
        <v>65</v>
      </c>
      <c r="E187" s="48" t="s">
        <v>1046</v>
      </c>
      <c r="F187" s="127">
        <v>60</v>
      </c>
      <c r="G187" s="116">
        <v>11950</v>
      </c>
      <c r="H187" s="58">
        <f t="shared" si="4"/>
        <v>5</v>
      </c>
      <c r="R187" s="70"/>
      <c r="V187" s="97"/>
      <c r="W187" s="97"/>
    </row>
    <row r="188" spans="1:23" ht="12.9" customHeight="1" x14ac:dyDescent="0.25">
      <c r="A188" s="123"/>
      <c r="B188" s="48" t="s">
        <v>576</v>
      </c>
      <c r="C188" s="48" t="s">
        <v>586</v>
      </c>
      <c r="D188" s="48" t="s">
        <v>66</v>
      </c>
      <c r="E188" s="48" t="s">
        <v>1047</v>
      </c>
      <c r="F188" s="127">
        <v>0</v>
      </c>
      <c r="G188" s="116">
        <v>1185</v>
      </c>
      <c r="H188" s="58">
        <f t="shared" si="4"/>
        <v>0</v>
      </c>
      <c r="R188" s="70"/>
      <c r="V188" s="97"/>
      <c r="W188" s="97"/>
    </row>
    <row r="189" spans="1:23" ht="12.9" customHeight="1" x14ac:dyDescent="0.25">
      <c r="A189" s="123"/>
      <c r="B189" s="48" t="s">
        <v>576</v>
      </c>
      <c r="C189" s="48" t="s">
        <v>586</v>
      </c>
      <c r="D189" s="48" t="s">
        <v>52</v>
      </c>
      <c r="E189" s="48" t="s">
        <v>1048</v>
      </c>
      <c r="F189" s="127">
        <v>0</v>
      </c>
      <c r="G189" s="116">
        <v>21310</v>
      </c>
      <c r="H189" s="58">
        <f t="shared" si="4"/>
        <v>0</v>
      </c>
      <c r="J189" s="123"/>
      <c r="K189" s="123"/>
      <c r="L189" s="123"/>
      <c r="M189" s="123"/>
      <c r="N189" s="123"/>
      <c r="O189" s="123"/>
      <c r="R189" s="70"/>
      <c r="V189" s="97"/>
      <c r="W189" s="97"/>
    </row>
    <row r="190" spans="1:23" ht="12.9" customHeight="1" x14ac:dyDescent="0.25">
      <c r="A190" s="123"/>
      <c r="B190" s="48" t="s">
        <v>576</v>
      </c>
      <c r="C190" s="48" t="s">
        <v>586</v>
      </c>
      <c r="D190" s="48" t="s">
        <v>67</v>
      </c>
      <c r="E190" s="48" t="s">
        <v>1049</v>
      </c>
      <c r="F190" s="127">
        <v>0</v>
      </c>
      <c r="G190" s="116">
        <v>3355</v>
      </c>
      <c r="H190" s="58">
        <f t="shared" si="4"/>
        <v>0</v>
      </c>
      <c r="R190" s="70"/>
      <c r="V190" s="97"/>
      <c r="W190" s="97"/>
    </row>
    <row r="191" spans="1:23" ht="12.9" customHeight="1" x14ac:dyDescent="0.25">
      <c r="A191" s="123"/>
      <c r="B191" s="48" t="s">
        <v>576</v>
      </c>
      <c r="C191" s="48" t="s">
        <v>586</v>
      </c>
      <c r="D191" s="48" t="s">
        <v>508</v>
      </c>
      <c r="E191" s="48" t="s">
        <v>1050</v>
      </c>
      <c r="F191" s="127">
        <v>4</v>
      </c>
      <c r="G191" s="116">
        <v>30740</v>
      </c>
      <c r="H191" s="58">
        <f t="shared" si="4"/>
        <v>0.1</v>
      </c>
      <c r="R191" s="70"/>
      <c r="V191" s="97"/>
      <c r="W191" s="97"/>
    </row>
    <row r="192" spans="1:23" ht="12.9" customHeight="1" x14ac:dyDescent="0.25">
      <c r="A192" s="123"/>
      <c r="B192" s="48" t="s">
        <v>576</v>
      </c>
      <c r="C192" s="48" t="s">
        <v>586</v>
      </c>
      <c r="D192" s="48" t="s">
        <v>68</v>
      </c>
      <c r="E192" s="48" t="s">
        <v>1051</v>
      </c>
      <c r="F192" s="127">
        <v>0</v>
      </c>
      <c r="G192" s="116">
        <v>310</v>
      </c>
      <c r="H192" s="58">
        <f t="shared" si="4"/>
        <v>0</v>
      </c>
      <c r="R192" s="70"/>
      <c r="V192" s="97"/>
      <c r="W192" s="97"/>
    </row>
    <row r="193" spans="1:23" ht="12.9" customHeight="1" x14ac:dyDescent="0.25">
      <c r="A193" s="123"/>
      <c r="B193" s="48" t="s">
        <v>576</v>
      </c>
      <c r="C193" s="48" t="s">
        <v>586</v>
      </c>
      <c r="D193" s="48" t="s">
        <v>69</v>
      </c>
      <c r="E193" s="48" t="s">
        <v>1052</v>
      </c>
      <c r="F193" s="127">
        <v>0</v>
      </c>
      <c r="G193" s="116">
        <v>7900</v>
      </c>
      <c r="H193" s="58">
        <f t="shared" si="4"/>
        <v>0</v>
      </c>
      <c r="R193" s="70"/>
      <c r="V193" s="97"/>
      <c r="W193" s="97"/>
    </row>
    <row r="194" spans="1:23" ht="12.9" customHeight="1" x14ac:dyDescent="0.25">
      <c r="A194" s="123"/>
      <c r="B194" s="48" t="s">
        <v>576</v>
      </c>
      <c r="C194" s="48" t="s">
        <v>586</v>
      </c>
      <c r="D194" s="48" t="s">
        <v>51</v>
      </c>
      <c r="E194" s="48" t="s">
        <v>1053</v>
      </c>
      <c r="F194" s="127">
        <v>0</v>
      </c>
      <c r="G194" s="116">
        <v>215</v>
      </c>
      <c r="H194" s="58">
        <f t="shared" si="4"/>
        <v>0</v>
      </c>
      <c r="R194" s="70"/>
      <c r="V194" s="97"/>
      <c r="W194" s="97"/>
    </row>
    <row r="195" spans="1:23" ht="12.9" customHeight="1" x14ac:dyDescent="0.25">
      <c r="A195" s="123"/>
      <c r="B195" s="48" t="s">
        <v>576</v>
      </c>
      <c r="C195" s="48" t="s">
        <v>586</v>
      </c>
      <c r="D195" s="48" t="s">
        <v>70</v>
      </c>
      <c r="E195" s="48" t="s">
        <v>1054</v>
      </c>
      <c r="F195" s="127">
        <v>107</v>
      </c>
      <c r="G195" s="116">
        <v>20055</v>
      </c>
      <c r="H195" s="58">
        <f t="shared" si="4"/>
        <v>5.3</v>
      </c>
      <c r="R195" s="70"/>
      <c r="V195" s="97"/>
      <c r="W195" s="97"/>
    </row>
    <row r="196" spans="1:23" ht="12.9" customHeight="1" x14ac:dyDescent="0.25">
      <c r="A196" s="123"/>
      <c r="B196" s="48" t="s">
        <v>576</v>
      </c>
      <c r="C196" s="48" t="s">
        <v>586</v>
      </c>
      <c r="D196" s="48" t="s">
        <v>71</v>
      </c>
      <c r="E196" s="48" t="s">
        <v>1055</v>
      </c>
      <c r="F196" s="127">
        <v>8</v>
      </c>
      <c r="G196" s="116" t="s">
        <v>815</v>
      </c>
      <c r="H196" s="58" t="str">
        <f t="shared" si="4"/>
        <v>N/A</v>
      </c>
      <c r="R196" s="70"/>
      <c r="V196" s="97"/>
      <c r="W196" s="97"/>
    </row>
    <row r="197" spans="1:23" ht="12.9" customHeight="1" x14ac:dyDescent="0.25">
      <c r="A197" s="123"/>
      <c r="B197" s="48" t="s">
        <v>576</v>
      </c>
      <c r="C197" s="48" t="s">
        <v>586</v>
      </c>
      <c r="D197" s="48" t="s">
        <v>73</v>
      </c>
      <c r="E197" s="48" t="s">
        <v>1056</v>
      </c>
      <c r="F197" s="127">
        <v>34</v>
      </c>
      <c r="G197" s="116">
        <v>10685</v>
      </c>
      <c r="H197" s="58">
        <f t="shared" si="4"/>
        <v>3.2</v>
      </c>
      <c r="R197" s="70"/>
      <c r="V197" s="97"/>
      <c r="W197" s="97"/>
    </row>
    <row r="198" spans="1:23" ht="12.9" customHeight="1" x14ac:dyDescent="0.25">
      <c r="A198" s="123"/>
      <c r="B198" s="48" t="s">
        <v>576</v>
      </c>
      <c r="C198" s="48" t="s">
        <v>586</v>
      </c>
      <c r="D198" s="48" t="s">
        <v>74</v>
      </c>
      <c r="E198" s="48" t="s">
        <v>1057</v>
      </c>
      <c r="F198" s="127">
        <v>14</v>
      </c>
      <c r="G198" s="116">
        <v>5815</v>
      </c>
      <c r="H198" s="58">
        <f t="shared" si="4"/>
        <v>2.4</v>
      </c>
      <c r="R198" s="70"/>
      <c r="V198" s="97"/>
      <c r="W198" s="97"/>
    </row>
    <row r="199" spans="1:23" ht="12.9" customHeight="1" x14ac:dyDescent="0.25">
      <c r="A199" s="123"/>
      <c r="B199" s="48" t="s">
        <v>576</v>
      </c>
      <c r="C199" s="48" t="s">
        <v>586</v>
      </c>
      <c r="D199" s="48" t="s">
        <v>75</v>
      </c>
      <c r="E199" s="48" t="s">
        <v>1058</v>
      </c>
      <c r="F199" s="127">
        <v>0</v>
      </c>
      <c r="G199" s="116">
        <v>13515</v>
      </c>
      <c r="H199" s="58">
        <f t="shared" si="4"/>
        <v>0</v>
      </c>
      <c r="R199" s="70"/>
      <c r="V199" s="97"/>
      <c r="W199" s="97"/>
    </row>
    <row r="200" spans="1:23" ht="12.9" customHeight="1" x14ac:dyDescent="0.25">
      <c r="A200" s="123"/>
      <c r="B200" s="48" t="s">
        <v>576</v>
      </c>
      <c r="C200" s="48" t="s">
        <v>586</v>
      </c>
      <c r="D200" s="48" t="s">
        <v>76</v>
      </c>
      <c r="E200" s="48" t="s">
        <v>1059</v>
      </c>
      <c r="F200" s="127">
        <v>0</v>
      </c>
      <c r="G200" s="116">
        <v>8145</v>
      </c>
      <c r="H200" s="58">
        <f t="shared" si="4"/>
        <v>0</v>
      </c>
      <c r="R200" s="70"/>
      <c r="V200" s="97"/>
      <c r="W200" s="97"/>
    </row>
    <row r="201" spans="1:23" ht="12.9" customHeight="1" x14ac:dyDescent="0.25">
      <c r="A201" s="123"/>
      <c r="B201" s="48" t="s">
        <v>576</v>
      </c>
      <c r="C201" s="48" t="s">
        <v>586</v>
      </c>
      <c r="D201" s="48" t="s">
        <v>77</v>
      </c>
      <c r="E201" s="48" t="s">
        <v>1060</v>
      </c>
      <c r="F201" s="127">
        <v>0</v>
      </c>
      <c r="G201" s="116">
        <v>5475</v>
      </c>
      <c r="H201" s="58">
        <f t="shared" si="4"/>
        <v>0</v>
      </c>
      <c r="R201" s="70"/>
      <c r="V201" s="97"/>
      <c r="W201" s="97"/>
    </row>
    <row r="202" spans="1:23" ht="12.9" customHeight="1" x14ac:dyDescent="0.25">
      <c r="A202" s="123"/>
      <c r="B202" s="48" t="s">
        <v>576</v>
      </c>
      <c r="C202" s="48" t="s">
        <v>586</v>
      </c>
      <c r="D202" s="48" t="s">
        <v>78</v>
      </c>
      <c r="E202" s="48" t="s">
        <v>1061</v>
      </c>
      <c r="F202" s="127">
        <v>0</v>
      </c>
      <c r="G202" s="116">
        <v>1880</v>
      </c>
      <c r="H202" s="58">
        <f t="shared" si="4"/>
        <v>0</v>
      </c>
      <c r="R202" s="70"/>
      <c r="V202" s="97"/>
      <c r="W202" s="97"/>
    </row>
    <row r="203" spans="1:23" ht="12.9" customHeight="1" x14ac:dyDescent="0.25">
      <c r="A203" s="123"/>
      <c r="B203" s="48" t="s">
        <v>576</v>
      </c>
      <c r="C203" s="48" t="s">
        <v>586</v>
      </c>
      <c r="D203" s="48" t="s">
        <v>58</v>
      </c>
      <c r="E203" s="48" t="s">
        <v>1062</v>
      </c>
      <c r="F203" s="127">
        <v>0</v>
      </c>
      <c r="G203" s="116">
        <v>640</v>
      </c>
      <c r="H203" s="58">
        <f t="shared" si="4"/>
        <v>0</v>
      </c>
      <c r="R203" s="70"/>
      <c r="V203" s="97"/>
      <c r="W203" s="97"/>
    </row>
    <row r="204" spans="1:23" ht="12.9" customHeight="1" x14ac:dyDescent="0.25">
      <c r="A204" s="123"/>
      <c r="B204" s="48" t="s">
        <v>576</v>
      </c>
      <c r="C204" s="48" t="s">
        <v>586</v>
      </c>
      <c r="D204" s="48" t="s">
        <v>79</v>
      </c>
      <c r="E204" s="48" t="s">
        <v>1063</v>
      </c>
      <c r="F204" s="127">
        <v>0</v>
      </c>
      <c r="G204" s="116">
        <v>995</v>
      </c>
      <c r="H204" s="58">
        <f t="shared" si="4"/>
        <v>0</v>
      </c>
      <c r="R204" s="70"/>
      <c r="V204" s="97"/>
      <c r="W204" s="97"/>
    </row>
    <row r="205" spans="1:23" ht="12.9" customHeight="1" x14ac:dyDescent="0.25">
      <c r="A205" s="123"/>
      <c r="B205" s="48" t="s">
        <v>576</v>
      </c>
      <c r="C205" s="48" t="s">
        <v>586</v>
      </c>
      <c r="D205" s="48" t="s">
        <v>80</v>
      </c>
      <c r="E205" s="48" t="s">
        <v>1064</v>
      </c>
      <c r="F205" s="127">
        <v>26</v>
      </c>
      <c r="G205" s="116">
        <v>8780</v>
      </c>
      <c r="H205" s="58">
        <f t="shared" si="4"/>
        <v>3</v>
      </c>
      <c r="R205" s="70"/>
      <c r="V205" s="97"/>
      <c r="W205" s="97"/>
    </row>
    <row r="206" spans="1:23" ht="12.9" customHeight="1" x14ac:dyDescent="0.25">
      <c r="A206" s="123"/>
      <c r="B206" s="48" t="s">
        <v>576</v>
      </c>
      <c r="C206" s="48" t="s">
        <v>586</v>
      </c>
      <c r="D206" s="48" t="s">
        <v>524</v>
      </c>
      <c r="E206" s="48" t="s">
        <v>1065</v>
      </c>
      <c r="F206" s="127">
        <v>0</v>
      </c>
      <c r="G206" s="116">
        <v>40</v>
      </c>
      <c r="H206" s="58">
        <f t="shared" si="4"/>
        <v>0</v>
      </c>
      <c r="R206" s="70"/>
      <c r="V206" s="97"/>
      <c r="W206" s="97"/>
    </row>
    <row r="207" spans="1:23" ht="12.9" customHeight="1" x14ac:dyDescent="0.25">
      <c r="A207" s="123"/>
      <c r="B207" s="48" t="s">
        <v>576</v>
      </c>
      <c r="C207" s="48" t="s">
        <v>586</v>
      </c>
      <c r="D207" s="48" t="s">
        <v>369</v>
      </c>
      <c r="E207" s="48" t="s">
        <v>1066</v>
      </c>
      <c r="F207" s="127">
        <v>0</v>
      </c>
      <c r="G207" s="116">
        <v>125</v>
      </c>
      <c r="H207" s="58">
        <f t="shared" si="4"/>
        <v>0</v>
      </c>
      <c r="R207" s="70"/>
      <c r="V207" s="97"/>
      <c r="W207" s="97"/>
    </row>
    <row r="208" spans="1:23" ht="12.9" customHeight="1" x14ac:dyDescent="0.25">
      <c r="A208" s="123"/>
      <c r="B208" s="48" t="s">
        <v>576</v>
      </c>
      <c r="C208" s="48" t="s">
        <v>586</v>
      </c>
      <c r="D208" s="48" t="s">
        <v>81</v>
      </c>
      <c r="E208" s="48" t="s">
        <v>1067</v>
      </c>
      <c r="F208" s="127">
        <v>9</v>
      </c>
      <c r="G208" s="116">
        <v>7110</v>
      </c>
      <c r="H208" s="58">
        <f t="shared" si="4"/>
        <v>1.3</v>
      </c>
      <c r="R208" s="70"/>
      <c r="V208" s="97"/>
      <c r="W208" s="97"/>
    </row>
    <row r="209" spans="1:23" ht="12.9" customHeight="1" x14ac:dyDescent="0.25">
      <c r="A209" s="123"/>
      <c r="B209" s="48" t="s">
        <v>576</v>
      </c>
      <c r="C209" s="48" t="s">
        <v>586</v>
      </c>
      <c r="D209" s="48" t="s">
        <v>82</v>
      </c>
      <c r="E209" s="48" t="s">
        <v>1068</v>
      </c>
      <c r="F209" s="127">
        <v>13</v>
      </c>
      <c r="G209" s="116">
        <v>11795</v>
      </c>
      <c r="H209" s="58">
        <f t="shared" si="4"/>
        <v>1.1000000000000001</v>
      </c>
      <c r="R209" s="70"/>
      <c r="V209" s="97"/>
      <c r="W209" s="97"/>
    </row>
    <row r="210" spans="1:23" ht="12.9" customHeight="1" x14ac:dyDescent="0.25">
      <c r="A210" s="123"/>
      <c r="B210" s="48" t="s">
        <v>576</v>
      </c>
      <c r="C210" s="48" t="s">
        <v>586</v>
      </c>
      <c r="D210" s="48" t="s">
        <v>83</v>
      </c>
      <c r="E210" s="48" t="s">
        <v>1069</v>
      </c>
      <c r="F210" s="127">
        <v>0</v>
      </c>
      <c r="G210" s="116">
        <v>7900</v>
      </c>
      <c r="H210" s="58">
        <f t="shared" ref="H210:H244" si="5">(IF(G210="*","*",IF(ISERROR(F210/G210*1000),"N/A",ROUND(F210/G210*1000,1))))</f>
        <v>0</v>
      </c>
      <c r="R210" s="70"/>
      <c r="V210" s="97"/>
      <c r="W210" s="97"/>
    </row>
    <row r="211" spans="1:23" ht="12.9" customHeight="1" x14ac:dyDescent="0.25">
      <c r="A211" s="123"/>
      <c r="B211" s="48" t="s">
        <v>574</v>
      </c>
      <c r="C211" s="48" t="s">
        <v>587</v>
      </c>
      <c r="D211" s="48" t="s">
        <v>84</v>
      </c>
      <c r="E211" s="48" t="s">
        <v>1070</v>
      </c>
      <c r="F211" s="127">
        <v>0</v>
      </c>
      <c r="G211" s="116">
        <v>5955</v>
      </c>
      <c r="H211" s="58">
        <f t="shared" si="5"/>
        <v>0</v>
      </c>
      <c r="R211" s="70"/>
      <c r="V211" s="97"/>
      <c r="W211" s="97"/>
    </row>
    <row r="212" spans="1:23" ht="12.9" customHeight="1" x14ac:dyDescent="0.25">
      <c r="A212" s="123"/>
      <c r="B212" s="48" t="s">
        <v>574</v>
      </c>
      <c r="C212" s="48" t="s">
        <v>587</v>
      </c>
      <c r="D212" s="48" t="s">
        <v>85</v>
      </c>
      <c r="E212" s="48" t="s">
        <v>1071</v>
      </c>
      <c r="F212" s="127">
        <v>0</v>
      </c>
      <c r="G212" s="116">
        <v>7305</v>
      </c>
      <c r="H212" s="58">
        <f t="shared" si="5"/>
        <v>0</v>
      </c>
      <c r="R212" s="70"/>
      <c r="V212" s="97"/>
      <c r="W212" s="97"/>
    </row>
    <row r="213" spans="1:23" ht="12.9" customHeight="1" x14ac:dyDescent="0.25">
      <c r="A213" s="123"/>
      <c r="B213" s="48" t="s">
        <v>574</v>
      </c>
      <c r="C213" s="48" t="s">
        <v>587</v>
      </c>
      <c r="D213" s="48" t="s">
        <v>86</v>
      </c>
      <c r="E213" s="48" t="s">
        <v>1072</v>
      </c>
      <c r="F213" s="127">
        <v>0</v>
      </c>
      <c r="G213" s="116">
        <v>85</v>
      </c>
      <c r="H213" s="58">
        <f t="shared" si="5"/>
        <v>0</v>
      </c>
      <c r="R213" s="70"/>
      <c r="V213" s="97"/>
      <c r="W213" s="97"/>
    </row>
    <row r="214" spans="1:23" ht="12.9" customHeight="1" x14ac:dyDescent="0.25">
      <c r="A214" s="123"/>
      <c r="B214" s="48" t="s">
        <v>574</v>
      </c>
      <c r="C214" s="48" t="s">
        <v>587</v>
      </c>
      <c r="D214" s="48" t="s">
        <v>87</v>
      </c>
      <c r="E214" s="48" t="s">
        <v>1073</v>
      </c>
      <c r="F214" s="127">
        <v>0</v>
      </c>
      <c r="G214" s="116">
        <v>13810</v>
      </c>
      <c r="H214" s="58">
        <f t="shared" si="5"/>
        <v>0</v>
      </c>
      <c r="R214" s="70"/>
      <c r="V214" s="97"/>
      <c r="W214" s="97"/>
    </row>
    <row r="215" spans="1:23" ht="12.9" customHeight="1" x14ac:dyDescent="0.25">
      <c r="A215" s="123"/>
      <c r="B215" s="48" t="s">
        <v>574</v>
      </c>
      <c r="C215" s="48" t="s">
        <v>587</v>
      </c>
      <c r="D215" s="48" t="s">
        <v>88</v>
      </c>
      <c r="E215" s="48" t="s">
        <v>1074</v>
      </c>
      <c r="F215" s="127">
        <v>0</v>
      </c>
      <c r="G215" s="116">
        <v>10600</v>
      </c>
      <c r="H215" s="58">
        <f t="shared" si="5"/>
        <v>0</v>
      </c>
      <c r="R215" s="70"/>
      <c r="V215" s="97"/>
      <c r="W215" s="97"/>
    </row>
    <row r="216" spans="1:23" ht="12.9" customHeight="1" x14ac:dyDescent="0.25">
      <c r="A216" s="123"/>
      <c r="B216" s="48" t="s">
        <v>574</v>
      </c>
      <c r="C216" s="48" t="s">
        <v>587</v>
      </c>
      <c r="D216" s="48" t="s">
        <v>15</v>
      </c>
      <c r="E216" s="48" t="s">
        <v>1075</v>
      </c>
      <c r="F216" s="127">
        <v>0</v>
      </c>
      <c r="G216" s="116" t="s">
        <v>815</v>
      </c>
      <c r="H216" s="58" t="str">
        <f t="shared" si="5"/>
        <v>N/A</v>
      </c>
      <c r="R216" s="70"/>
      <c r="V216" s="97"/>
      <c r="W216" s="97"/>
    </row>
    <row r="217" spans="1:23" ht="12.9" customHeight="1" x14ac:dyDescent="0.25">
      <c r="A217" s="123"/>
      <c r="B217" s="48" t="s">
        <v>574</v>
      </c>
      <c r="C217" s="48" t="s">
        <v>587</v>
      </c>
      <c r="D217" s="48" t="s">
        <v>43</v>
      </c>
      <c r="E217" s="48" t="s">
        <v>1076</v>
      </c>
      <c r="F217" s="127">
        <v>0</v>
      </c>
      <c r="G217" s="116">
        <v>12025</v>
      </c>
      <c r="H217" s="58">
        <f t="shared" si="5"/>
        <v>0</v>
      </c>
      <c r="R217" s="70"/>
      <c r="V217" s="97"/>
      <c r="W217" s="97"/>
    </row>
    <row r="218" spans="1:23" ht="12.9" customHeight="1" x14ac:dyDescent="0.25">
      <c r="A218" s="123"/>
      <c r="B218" s="48" t="s">
        <v>574</v>
      </c>
      <c r="C218" s="48" t="s">
        <v>587</v>
      </c>
      <c r="D218" s="48" t="s">
        <v>46</v>
      </c>
      <c r="E218" s="48" t="s">
        <v>1077</v>
      </c>
      <c r="F218" s="127">
        <v>0</v>
      </c>
      <c r="G218" s="116">
        <v>220</v>
      </c>
      <c r="H218" s="58">
        <f t="shared" si="5"/>
        <v>0</v>
      </c>
      <c r="R218" s="70"/>
      <c r="V218" s="97"/>
      <c r="W218" s="97"/>
    </row>
    <row r="219" spans="1:23" ht="12.9" customHeight="1" x14ac:dyDescent="0.25">
      <c r="A219" s="123"/>
      <c r="B219" s="48" t="s">
        <v>574</v>
      </c>
      <c r="C219" s="48" t="s">
        <v>587</v>
      </c>
      <c r="D219" s="48" t="s">
        <v>89</v>
      </c>
      <c r="E219" s="48" t="s">
        <v>1078</v>
      </c>
      <c r="F219" s="127">
        <v>0</v>
      </c>
      <c r="G219" s="116">
        <v>12215</v>
      </c>
      <c r="H219" s="58">
        <f t="shared" si="5"/>
        <v>0</v>
      </c>
      <c r="R219" s="70"/>
      <c r="V219" s="97"/>
      <c r="W219" s="97"/>
    </row>
    <row r="220" spans="1:23" ht="12.9" customHeight="1" x14ac:dyDescent="0.25">
      <c r="A220" s="123"/>
      <c r="B220" s="48" t="s">
        <v>574</v>
      </c>
      <c r="C220" s="48" t="s">
        <v>587</v>
      </c>
      <c r="D220" s="48" t="s">
        <v>44</v>
      </c>
      <c r="E220" s="48" t="s">
        <v>1079</v>
      </c>
      <c r="F220" s="127">
        <v>0</v>
      </c>
      <c r="G220" s="116">
        <v>6615</v>
      </c>
      <c r="H220" s="58">
        <f t="shared" si="5"/>
        <v>0</v>
      </c>
      <c r="R220" s="70"/>
      <c r="V220" s="97"/>
      <c r="W220" s="97"/>
    </row>
    <row r="221" spans="1:23" ht="12.9" customHeight="1" x14ac:dyDescent="0.25">
      <c r="A221" s="123"/>
      <c r="B221" s="48" t="s">
        <v>574</v>
      </c>
      <c r="C221" s="48" t="s">
        <v>587</v>
      </c>
      <c r="D221" s="48" t="s">
        <v>90</v>
      </c>
      <c r="E221" s="48" t="s">
        <v>1080</v>
      </c>
      <c r="F221" s="127">
        <v>0</v>
      </c>
      <c r="G221" s="116">
        <v>5330</v>
      </c>
      <c r="H221" s="58">
        <f t="shared" si="5"/>
        <v>0</v>
      </c>
      <c r="R221" s="70"/>
      <c r="V221" s="97"/>
      <c r="W221" s="97"/>
    </row>
    <row r="222" spans="1:23" ht="12.9" customHeight="1" x14ac:dyDescent="0.25">
      <c r="A222" s="123"/>
      <c r="B222" s="48" t="s">
        <v>574</v>
      </c>
      <c r="C222" s="48" t="s">
        <v>587</v>
      </c>
      <c r="D222" s="48" t="s">
        <v>91</v>
      </c>
      <c r="E222" s="48" t="s">
        <v>1081</v>
      </c>
      <c r="F222" s="127">
        <v>0</v>
      </c>
      <c r="G222" s="116">
        <v>15230</v>
      </c>
      <c r="H222" s="58">
        <f t="shared" si="5"/>
        <v>0</v>
      </c>
      <c r="R222" s="70"/>
      <c r="V222" s="97"/>
      <c r="W222" s="97"/>
    </row>
    <row r="223" spans="1:23" ht="12.9" customHeight="1" x14ac:dyDescent="0.25">
      <c r="A223" s="123"/>
      <c r="B223" s="48" t="s">
        <v>574</v>
      </c>
      <c r="C223" s="48" t="s">
        <v>587</v>
      </c>
      <c r="D223" s="48" t="s">
        <v>92</v>
      </c>
      <c r="E223" s="48" t="s">
        <v>1082</v>
      </c>
      <c r="F223" s="127">
        <v>0</v>
      </c>
      <c r="G223" s="116">
        <v>205</v>
      </c>
      <c r="H223" s="58">
        <f t="shared" si="5"/>
        <v>0</v>
      </c>
      <c r="R223" s="70"/>
      <c r="V223" s="97"/>
      <c r="W223" s="97"/>
    </row>
    <row r="224" spans="1:23" ht="12.9" customHeight="1" x14ac:dyDescent="0.25">
      <c r="A224" s="123"/>
      <c r="B224" s="48" t="s">
        <v>574</v>
      </c>
      <c r="C224" s="48" t="s">
        <v>587</v>
      </c>
      <c r="D224" s="48" t="s">
        <v>93</v>
      </c>
      <c r="E224" s="48" t="s">
        <v>1083</v>
      </c>
      <c r="F224" s="127">
        <v>0</v>
      </c>
      <c r="G224" s="116">
        <v>130</v>
      </c>
      <c r="H224" s="58">
        <f t="shared" si="5"/>
        <v>0</v>
      </c>
      <c r="R224" s="70"/>
      <c r="V224" s="97"/>
      <c r="W224" s="97"/>
    </row>
    <row r="225" spans="1:23" ht="12.9" customHeight="1" x14ac:dyDescent="0.25">
      <c r="A225" s="123"/>
      <c r="B225" s="48" t="s">
        <v>574</v>
      </c>
      <c r="C225" s="48" t="s">
        <v>587</v>
      </c>
      <c r="D225" s="48" t="s">
        <v>10</v>
      </c>
      <c r="E225" s="48" t="s">
        <v>1084</v>
      </c>
      <c r="F225" s="127">
        <v>0</v>
      </c>
      <c r="G225" s="116">
        <v>10</v>
      </c>
      <c r="H225" s="58">
        <f t="shared" si="5"/>
        <v>0</v>
      </c>
      <c r="R225" s="70"/>
      <c r="V225" s="97"/>
      <c r="W225" s="97"/>
    </row>
    <row r="226" spans="1:23" ht="12.9" customHeight="1" x14ac:dyDescent="0.25">
      <c r="A226" s="123"/>
      <c r="B226" s="48" t="s">
        <v>574</v>
      </c>
      <c r="C226" s="48" t="s">
        <v>587</v>
      </c>
      <c r="D226" s="48" t="s">
        <v>94</v>
      </c>
      <c r="E226" s="48" t="s">
        <v>1085</v>
      </c>
      <c r="F226" s="127">
        <v>0</v>
      </c>
      <c r="G226" s="116">
        <v>18185</v>
      </c>
      <c r="H226" s="58">
        <f t="shared" si="5"/>
        <v>0</v>
      </c>
      <c r="R226" s="70"/>
      <c r="V226" s="97"/>
      <c r="W226" s="97"/>
    </row>
    <row r="227" spans="1:23" ht="12.9" customHeight="1" x14ac:dyDescent="0.25">
      <c r="A227" s="123"/>
      <c r="B227" s="48" t="s">
        <v>574</v>
      </c>
      <c r="C227" s="48" t="s">
        <v>587</v>
      </c>
      <c r="D227" s="48" t="s">
        <v>160</v>
      </c>
      <c r="E227" s="48" t="s">
        <v>1086</v>
      </c>
      <c r="F227" s="127">
        <v>0</v>
      </c>
      <c r="G227" s="116" t="s">
        <v>815</v>
      </c>
      <c r="H227" s="58" t="str">
        <f t="shared" si="5"/>
        <v>N/A</v>
      </c>
      <c r="R227" s="70"/>
      <c r="V227" s="97"/>
      <c r="W227" s="97"/>
    </row>
    <row r="228" spans="1:23" ht="12.9" customHeight="1" x14ac:dyDescent="0.25">
      <c r="A228" s="123"/>
      <c r="B228" s="48" t="s">
        <v>574</v>
      </c>
      <c r="C228" s="48" t="s">
        <v>587</v>
      </c>
      <c r="D228" s="48" t="s">
        <v>95</v>
      </c>
      <c r="E228" s="48" t="s">
        <v>1087</v>
      </c>
      <c r="F228" s="127">
        <v>0</v>
      </c>
      <c r="G228" s="116">
        <v>16310</v>
      </c>
      <c r="H228" s="58">
        <f t="shared" si="5"/>
        <v>0</v>
      </c>
      <c r="R228" s="70"/>
      <c r="V228" s="97"/>
      <c r="W228" s="97"/>
    </row>
    <row r="229" spans="1:23" ht="12.9" customHeight="1" x14ac:dyDescent="0.25">
      <c r="A229" s="123"/>
      <c r="B229" s="48" t="s">
        <v>574</v>
      </c>
      <c r="C229" s="48" t="s">
        <v>587</v>
      </c>
      <c r="D229" s="48" t="s">
        <v>7</v>
      </c>
      <c r="E229" s="48" t="s">
        <v>1088</v>
      </c>
      <c r="F229" s="127">
        <v>0</v>
      </c>
      <c r="G229" s="116" t="s">
        <v>815</v>
      </c>
      <c r="H229" s="58" t="str">
        <f t="shared" si="5"/>
        <v>N/A</v>
      </c>
      <c r="R229" s="70"/>
      <c r="V229" s="97"/>
      <c r="W229" s="97"/>
    </row>
    <row r="230" spans="1:23" ht="12.9" customHeight="1" x14ac:dyDescent="0.25">
      <c r="A230" s="123"/>
      <c r="B230" s="48" t="s">
        <v>574</v>
      </c>
      <c r="C230" s="48" t="s">
        <v>587</v>
      </c>
      <c r="D230" s="48" t="s">
        <v>60</v>
      </c>
      <c r="E230" s="48" t="s">
        <v>809</v>
      </c>
      <c r="F230" s="127">
        <v>3</v>
      </c>
      <c r="G230" s="116">
        <v>7190</v>
      </c>
      <c r="H230" s="58">
        <f t="shared" si="5"/>
        <v>0.4</v>
      </c>
      <c r="M230" s="123"/>
      <c r="O230" s="123"/>
      <c r="R230" s="70"/>
      <c r="V230" s="97"/>
      <c r="W230" s="97"/>
    </row>
    <row r="231" spans="1:23" ht="12.9" customHeight="1" x14ac:dyDescent="0.25">
      <c r="A231" s="123"/>
      <c r="B231" s="48" t="s">
        <v>574</v>
      </c>
      <c r="C231" s="48" t="s">
        <v>587</v>
      </c>
      <c r="D231" s="48" t="s">
        <v>45</v>
      </c>
      <c r="E231" s="48" t="s">
        <v>1089</v>
      </c>
      <c r="F231" s="127">
        <v>0</v>
      </c>
      <c r="G231" s="116">
        <v>9685</v>
      </c>
      <c r="H231" s="58">
        <f t="shared" si="5"/>
        <v>0</v>
      </c>
      <c r="R231" s="70"/>
      <c r="V231" s="97"/>
      <c r="W231" s="97"/>
    </row>
    <row r="232" spans="1:23" ht="12.9" customHeight="1" x14ac:dyDescent="0.25">
      <c r="A232" s="123"/>
      <c r="B232" s="48" t="s">
        <v>574</v>
      </c>
      <c r="C232" s="48" t="s">
        <v>587</v>
      </c>
      <c r="D232" s="48" t="s">
        <v>96</v>
      </c>
      <c r="E232" s="48" t="s">
        <v>1090</v>
      </c>
      <c r="F232" s="127">
        <v>0</v>
      </c>
      <c r="G232" s="116">
        <v>9745</v>
      </c>
      <c r="H232" s="58">
        <f t="shared" si="5"/>
        <v>0</v>
      </c>
      <c r="R232" s="70"/>
      <c r="V232" s="97"/>
      <c r="W232" s="97"/>
    </row>
    <row r="233" spans="1:23" ht="12.9" customHeight="1" x14ac:dyDescent="0.25">
      <c r="A233" s="123"/>
      <c r="B233" s="48" t="s">
        <v>574</v>
      </c>
      <c r="C233" s="48" t="s">
        <v>587</v>
      </c>
      <c r="D233" s="48" t="s">
        <v>47</v>
      </c>
      <c r="E233" s="48" t="s">
        <v>1091</v>
      </c>
      <c r="F233" s="127">
        <v>0</v>
      </c>
      <c r="G233" s="116">
        <v>12685</v>
      </c>
      <c r="H233" s="58">
        <f t="shared" si="5"/>
        <v>0</v>
      </c>
      <c r="R233" s="70"/>
      <c r="V233" s="97"/>
      <c r="W233" s="97"/>
    </row>
    <row r="234" spans="1:23" ht="12.9" customHeight="1" x14ac:dyDescent="0.25">
      <c r="A234" s="123"/>
      <c r="B234" s="48" t="s">
        <v>574</v>
      </c>
      <c r="C234" s="48" t="s">
        <v>587</v>
      </c>
      <c r="D234" s="48" t="s">
        <v>97</v>
      </c>
      <c r="E234" s="48" t="s">
        <v>1092</v>
      </c>
      <c r="F234" s="127">
        <v>0</v>
      </c>
      <c r="G234" s="116">
        <v>180</v>
      </c>
      <c r="H234" s="58">
        <f t="shared" si="5"/>
        <v>0</v>
      </c>
      <c r="R234" s="70"/>
      <c r="V234" s="97"/>
      <c r="W234" s="97"/>
    </row>
    <row r="235" spans="1:23" ht="12.9" customHeight="1" x14ac:dyDescent="0.25">
      <c r="A235" s="123"/>
      <c r="B235" s="48" t="s">
        <v>574</v>
      </c>
      <c r="C235" s="48" t="s">
        <v>587</v>
      </c>
      <c r="D235" s="48" t="s">
        <v>98</v>
      </c>
      <c r="E235" s="48" t="s">
        <v>1093</v>
      </c>
      <c r="F235" s="127">
        <v>0</v>
      </c>
      <c r="G235" s="116">
        <v>2095</v>
      </c>
      <c r="H235" s="58">
        <f t="shared" si="5"/>
        <v>0</v>
      </c>
      <c r="R235" s="70"/>
      <c r="V235" s="97"/>
      <c r="W235" s="97"/>
    </row>
    <row r="236" spans="1:23" ht="12.9" customHeight="1" x14ac:dyDescent="0.25">
      <c r="A236" s="123"/>
      <c r="B236" s="48" t="s">
        <v>574</v>
      </c>
      <c r="C236" s="48" t="s">
        <v>587</v>
      </c>
      <c r="D236" s="48" t="s">
        <v>99</v>
      </c>
      <c r="E236" s="48" t="s">
        <v>1094</v>
      </c>
      <c r="F236" s="127">
        <v>0</v>
      </c>
      <c r="G236" s="116" t="s">
        <v>815</v>
      </c>
      <c r="H236" s="58" t="str">
        <f t="shared" si="5"/>
        <v>N/A</v>
      </c>
      <c r="R236" s="70"/>
      <c r="V236" s="97"/>
      <c r="W236" s="97"/>
    </row>
    <row r="237" spans="1:23" ht="12.9" customHeight="1" x14ac:dyDescent="0.25">
      <c r="A237" s="123"/>
      <c r="B237" s="48" t="s">
        <v>574</v>
      </c>
      <c r="C237" s="48" t="s">
        <v>587</v>
      </c>
      <c r="D237" s="48" t="s">
        <v>100</v>
      </c>
      <c r="E237" s="48" t="s">
        <v>1095</v>
      </c>
      <c r="F237" s="127">
        <v>0</v>
      </c>
      <c r="G237" s="116">
        <v>23520</v>
      </c>
      <c r="H237" s="58">
        <f t="shared" si="5"/>
        <v>0</v>
      </c>
      <c r="R237" s="70"/>
      <c r="V237" s="97"/>
      <c r="W237" s="97"/>
    </row>
    <row r="238" spans="1:23" ht="12.9" customHeight="1" x14ac:dyDescent="0.25">
      <c r="A238" s="123"/>
      <c r="B238" s="48" t="s">
        <v>574</v>
      </c>
      <c r="C238" s="48" t="s">
        <v>587</v>
      </c>
      <c r="D238" s="48" t="s">
        <v>48</v>
      </c>
      <c r="E238" s="48" t="s">
        <v>1096</v>
      </c>
      <c r="F238" s="127">
        <v>0</v>
      </c>
      <c r="G238" s="116">
        <v>14615</v>
      </c>
      <c r="H238" s="58">
        <f t="shared" si="5"/>
        <v>0</v>
      </c>
      <c r="R238" s="70"/>
      <c r="V238" s="97"/>
      <c r="W238" s="97"/>
    </row>
    <row r="239" spans="1:23" ht="12.9" customHeight="1" x14ac:dyDescent="0.25">
      <c r="A239" s="123"/>
      <c r="B239" s="48" t="s">
        <v>574</v>
      </c>
      <c r="C239" s="48" t="s">
        <v>587</v>
      </c>
      <c r="D239" s="48" t="s">
        <v>568</v>
      </c>
      <c r="E239" s="48" t="s">
        <v>569</v>
      </c>
      <c r="F239" s="127">
        <v>0</v>
      </c>
      <c r="G239" s="116">
        <v>14320</v>
      </c>
      <c r="H239" s="58">
        <f t="shared" si="5"/>
        <v>0</v>
      </c>
      <c r="M239" s="123"/>
      <c r="O239" s="123"/>
      <c r="R239" s="70"/>
      <c r="V239" s="97"/>
      <c r="W239" s="97"/>
    </row>
    <row r="240" spans="1:23" ht="12.9" customHeight="1" x14ac:dyDescent="0.25">
      <c r="A240" s="123"/>
      <c r="B240" s="48" t="s">
        <v>574</v>
      </c>
      <c r="C240" s="48" t="s">
        <v>587</v>
      </c>
      <c r="D240" s="48" t="s">
        <v>101</v>
      </c>
      <c r="E240" s="48" t="s">
        <v>1097</v>
      </c>
      <c r="F240" s="127">
        <v>0</v>
      </c>
      <c r="G240" s="116">
        <v>185</v>
      </c>
      <c r="H240" s="58">
        <f t="shared" si="5"/>
        <v>0</v>
      </c>
      <c r="R240" s="70"/>
      <c r="V240" s="97"/>
      <c r="W240" s="97"/>
    </row>
    <row r="241" spans="1:23" ht="12.9" customHeight="1" x14ac:dyDescent="0.25">
      <c r="A241" s="123"/>
      <c r="B241" s="48" t="s">
        <v>574</v>
      </c>
      <c r="C241" s="48" t="s">
        <v>587</v>
      </c>
      <c r="D241" s="48" t="s">
        <v>49</v>
      </c>
      <c r="E241" s="48" t="s">
        <v>1098</v>
      </c>
      <c r="F241" s="127">
        <v>0</v>
      </c>
      <c r="G241" s="116">
        <v>615</v>
      </c>
      <c r="H241" s="58">
        <f t="shared" si="5"/>
        <v>0</v>
      </c>
      <c r="R241" s="70"/>
      <c r="V241" s="97"/>
      <c r="W241" s="97"/>
    </row>
    <row r="242" spans="1:23" ht="12.9" customHeight="1" x14ac:dyDescent="0.25">
      <c r="A242" s="123"/>
      <c r="B242" s="48" t="s">
        <v>574</v>
      </c>
      <c r="C242" s="48" t="s">
        <v>587</v>
      </c>
      <c r="D242" s="48" t="s">
        <v>50</v>
      </c>
      <c r="E242" s="48" t="s">
        <v>1099</v>
      </c>
      <c r="F242" s="127">
        <v>0</v>
      </c>
      <c r="G242" s="116">
        <v>20850</v>
      </c>
      <c r="H242" s="58">
        <f t="shared" si="5"/>
        <v>0</v>
      </c>
      <c r="R242" s="70"/>
      <c r="V242" s="97"/>
      <c r="W242" s="97"/>
    </row>
    <row r="243" spans="1:23" ht="12.9" customHeight="1" x14ac:dyDescent="0.25">
      <c r="A243" s="123"/>
      <c r="B243" s="48" t="s">
        <v>574</v>
      </c>
      <c r="C243" s="48" t="s">
        <v>587</v>
      </c>
      <c r="D243" s="48" t="s">
        <v>102</v>
      </c>
      <c r="E243" s="48" t="s">
        <v>1100</v>
      </c>
      <c r="F243" s="127">
        <v>0</v>
      </c>
      <c r="G243" s="116">
        <v>6435</v>
      </c>
      <c r="H243" s="58">
        <f t="shared" si="5"/>
        <v>0</v>
      </c>
      <c r="R243" s="70"/>
      <c r="V243" s="97"/>
      <c r="W243" s="97"/>
    </row>
    <row r="244" spans="1:23" ht="12.9" customHeight="1" x14ac:dyDescent="0.25">
      <c r="A244" s="123"/>
      <c r="B244" s="59" t="s">
        <v>574</v>
      </c>
      <c r="C244" s="59" t="s">
        <v>587</v>
      </c>
      <c r="D244" s="59" t="s">
        <v>103</v>
      </c>
      <c r="E244" s="59" t="s">
        <v>1101</v>
      </c>
      <c r="F244" s="128">
        <v>4</v>
      </c>
      <c r="G244" s="121">
        <v>16570</v>
      </c>
      <c r="H244" s="122">
        <f t="shared" si="5"/>
        <v>0.2</v>
      </c>
      <c r="I244" s="1"/>
      <c r="K244" s="1"/>
      <c r="R244" s="70"/>
      <c r="V244" s="97"/>
      <c r="W244" s="97"/>
    </row>
    <row r="245" spans="1:23" ht="12.9" customHeight="1" x14ac:dyDescent="0.25">
      <c r="B245" s="105"/>
      <c r="C245" s="71"/>
      <c r="D245" s="71"/>
      <c r="E245" s="72"/>
      <c r="F245" s="72"/>
      <c r="G245" s="72"/>
      <c r="H245" s="73"/>
    </row>
    <row r="246" spans="1:23" ht="12.9" customHeight="1" x14ac:dyDescent="0.25">
      <c r="B246" s="105" t="s">
        <v>28</v>
      </c>
      <c r="C246" s="71"/>
      <c r="D246" s="71"/>
      <c r="E246" s="72"/>
      <c r="F246" s="72"/>
      <c r="G246" s="72"/>
      <c r="H246" s="73"/>
    </row>
    <row r="247" spans="1:23" ht="24" customHeight="1" x14ac:dyDescent="0.25">
      <c r="B247" s="134" t="s">
        <v>804</v>
      </c>
      <c r="C247" s="134"/>
      <c r="D247" s="134"/>
      <c r="E247" s="134"/>
      <c r="F247" s="134"/>
      <c r="G247" s="134"/>
      <c r="H247" s="134"/>
    </row>
    <row r="248" spans="1:23" ht="12.9" customHeight="1" x14ac:dyDescent="0.25">
      <c r="B248" s="105"/>
      <c r="C248" s="71"/>
      <c r="D248" s="71"/>
      <c r="E248" s="72"/>
      <c r="F248" s="72"/>
      <c r="G248" s="72"/>
      <c r="H248" s="73"/>
    </row>
    <row r="249" spans="1:23" ht="222" customHeight="1" x14ac:dyDescent="0.25">
      <c r="B249" s="135" t="s">
        <v>801</v>
      </c>
      <c r="C249" s="135"/>
      <c r="D249" s="135"/>
      <c r="E249" s="135"/>
      <c r="F249" s="135"/>
      <c r="G249" s="135"/>
      <c r="H249" s="135"/>
    </row>
    <row r="250" spans="1:23" ht="12.9" customHeight="1" x14ac:dyDescent="0.25">
      <c r="B250" s="74"/>
      <c r="C250" s="74"/>
      <c r="D250" s="74"/>
      <c r="E250" s="74"/>
      <c r="F250" s="74"/>
      <c r="G250" s="74"/>
      <c r="H250" s="74"/>
    </row>
    <row r="251" spans="1:23" ht="97.8" customHeight="1" x14ac:dyDescent="0.25">
      <c r="B251" s="135" t="s">
        <v>791</v>
      </c>
      <c r="C251" s="135"/>
      <c r="D251" s="135"/>
      <c r="E251" s="135"/>
      <c r="F251" s="135"/>
      <c r="G251" s="135"/>
      <c r="H251" s="135"/>
    </row>
    <row r="252" spans="1:23" ht="12.9" customHeight="1" x14ac:dyDescent="0.25">
      <c r="B252" s="38"/>
      <c r="C252" s="38"/>
      <c r="D252" s="38"/>
      <c r="E252" s="38"/>
      <c r="F252" s="38"/>
      <c r="G252" s="38"/>
      <c r="H252" s="38"/>
    </row>
    <row r="253" spans="1:23" ht="22.2" customHeight="1" x14ac:dyDescent="0.25">
      <c r="B253" s="132" t="s">
        <v>802</v>
      </c>
      <c r="C253" s="132"/>
      <c r="D253" s="132"/>
      <c r="E253" s="132"/>
      <c r="F253" s="132"/>
      <c r="G253" s="132"/>
      <c r="H253" s="132"/>
    </row>
    <row r="254" spans="1:23" ht="12.9" customHeight="1" x14ac:dyDescent="0.25">
      <c r="B254" s="38"/>
      <c r="C254" s="38"/>
      <c r="D254" s="38"/>
      <c r="E254" s="38"/>
      <c r="F254" s="75"/>
      <c r="G254" s="75"/>
    </row>
    <row r="255" spans="1:23" ht="12.9" customHeight="1" x14ac:dyDescent="0.25">
      <c r="B255" s="133" t="s">
        <v>825</v>
      </c>
      <c r="C255" s="133"/>
      <c r="D255" s="133"/>
      <c r="E255" s="133"/>
      <c r="F255" s="133"/>
      <c r="G255" s="133"/>
      <c r="H255" s="133"/>
    </row>
    <row r="256" spans="1:23" ht="12.9" customHeight="1" x14ac:dyDescent="0.25">
      <c r="B256" s="74"/>
      <c r="C256" s="74"/>
      <c r="D256" s="74"/>
      <c r="E256" s="74"/>
      <c r="F256" s="74"/>
      <c r="G256" s="74"/>
    </row>
    <row r="257" spans="2:8" s="13" customFormat="1" ht="12.9" customHeight="1" x14ac:dyDescent="0.25">
      <c r="B257" s="133" t="s">
        <v>1169</v>
      </c>
      <c r="C257" s="133"/>
      <c r="D257" s="133"/>
      <c r="E257" s="133"/>
      <c r="F257" s="133"/>
      <c r="G257" s="133"/>
      <c r="H257" s="133"/>
    </row>
    <row r="258" spans="2:8" s="13" customFormat="1" ht="12.9" customHeight="1" x14ac:dyDescent="0.25">
      <c r="B258" s="125"/>
      <c r="C258" s="125"/>
      <c r="D258" s="125"/>
      <c r="E258" s="125"/>
      <c r="F258" s="125"/>
      <c r="G258" s="125"/>
      <c r="H258" s="125"/>
    </row>
    <row r="259" spans="2:8" s="13" customFormat="1" ht="12.9" customHeight="1" x14ac:dyDescent="0.25">
      <c r="B259" s="74"/>
      <c r="C259" s="74"/>
      <c r="D259" s="74"/>
      <c r="E259" s="74"/>
      <c r="F259" s="74"/>
      <c r="G259" s="74"/>
    </row>
  </sheetData>
  <sortState xmlns:xlrd2="http://schemas.microsoft.com/office/spreadsheetml/2017/richdata2" ref="B18:H245">
    <sortCondition ref="B18:B245"/>
    <sortCondition ref="E18:E245"/>
  </sortState>
  <mergeCells count="6">
    <mergeCell ref="B257:H257"/>
    <mergeCell ref="B247:H247"/>
    <mergeCell ref="B255:H255"/>
    <mergeCell ref="B249:H249"/>
    <mergeCell ref="B251:H251"/>
    <mergeCell ref="B253:H253"/>
  </mergeCells>
  <phoneticPr fontId="0" type="noConversion"/>
  <conditionalFormatting sqref="P18:P244">
    <cfRule type="cellIs" dxfId="0" priority="2" operator="equal">
      <formula>"DNR"</formula>
    </cfRule>
  </conditionalFormatting>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B1:XFD111"/>
  <sheetViews>
    <sheetView showGridLines="0" zoomScaleNormal="10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73.88671875" style="1" bestFit="1" customWidth="1"/>
    <col min="6" max="6" width="16.33203125" style="1" bestFit="1" customWidth="1"/>
    <col min="7" max="7" width="56" style="1" customWidth="1"/>
    <col min="8" max="8" width="20.88671875" style="1" bestFit="1" customWidth="1"/>
    <col min="9" max="9" width="9.109375" style="1" customWidth="1"/>
    <col min="10" max="16384" width="9.109375" style="1"/>
  </cols>
  <sheetData>
    <row r="1" spans="2:12" s="15" customFormat="1" ht="12.9" customHeight="1" x14ac:dyDescent="0.25"/>
    <row r="2" spans="2:12" ht="15" customHeight="1" x14ac:dyDescent="0.25">
      <c r="B2" s="16" t="s">
        <v>25</v>
      </c>
      <c r="C2" s="40" t="s">
        <v>37</v>
      </c>
      <c r="D2" s="40"/>
      <c r="E2" s="16"/>
      <c r="H2" s="61"/>
      <c r="I2" s="61"/>
    </row>
    <row r="3" spans="2:12" ht="12.9" customHeight="1" x14ac:dyDescent="0.25">
      <c r="B3" s="16" t="s">
        <v>29</v>
      </c>
      <c r="C3" s="1" t="s">
        <v>38</v>
      </c>
      <c r="E3" s="16"/>
      <c r="H3" s="62"/>
      <c r="I3" s="62"/>
    </row>
    <row r="4" spans="2:12" ht="12.9" customHeight="1" x14ac:dyDescent="0.25">
      <c r="B4" s="16"/>
      <c r="E4" s="16"/>
      <c r="H4" s="62"/>
      <c r="I4" s="62"/>
    </row>
    <row r="5" spans="2:12" ht="15" customHeight="1" x14ac:dyDescent="0.25">
      <c r="B5" s="16" t="s">
        <v>26</v>
      </c>
      <c r="C5" s="66" t="str">
        <f>Publicationmonth</f>
        <v>February 2020</v>
      </c>
      <c r="D5" s="66"/>
      <c r="H5" s="63"/>
      <c r="I5" s="63"/>
    </row>
    <row r="6" spans="2:12" ht="12.9" customHeight="1" x14ac:dyDescent="0.25">
      <c r="B6" s="16" t="s">
        <v>788</v>
      </c>
      <c r="C6" s="17" t="str">
        <f>'National &amp; Regional Team'!C6</f>
        <v>MSA, collected via SDCS, NHS England and NHS Improvement (MSA breaches)</v>
      </c>
      <c r="D6" s="17"/>
      <c r="E6" s="17"/>
      <c r="H6" s="64"/>
      <c r="I6" s="64"/>
    </row>
    <row r="7" spans="2:12" ht="12.9" customHeight="1" x14ac:dyDescent="0.25">
      <c r="B7" s="16"/>
      <c r="C7" s="1" t="str">
        <f>'National &amp; Regional Team'!C7</f>
        <v>Hospital Episode Statistics (HES), NHS Digital (FCE data)</v>
      </c>
      <c r="D7" s="17"/>
      <c r="E7" s="17"/>
      <c r="H7" s="64"/>
      <c r="I7" s="64"/>
    </row>
    <row r="8" spans="2:12" ht="12.9" customHeight="1" x14ac:dyDescent="0.25">
      <c r="B8" s="16" t="s">
        <v>31</v>
      </c>
      <c r="C8" s="1" t="s">
        <v>39</v>
      </c>
      <c r="H8" s="64"/>
      <c r="I8" s="64"/>
    </row>
    <row r="9" spans="2:12" ht="12.9" customHeight="1" x14ac:dyDescent="0.25">
      <c r="B9" s="16" t="s">
        <v>27</v>
      </c>
      <c r="C9" s="1" t="str">
        <f>Publicationdate</f>
        <v>9th April 2020</v>
      </c>
      <c r="H9" s="64"/>
      <c r="I9" s="64"/>
    </row>
    <row r="10" spans="2:12" ht="12.9" customHeight="1" x14ac:dyDescent="0.25">
      <c r="B10" s="16" t="s">
        <v>30</v>
      </c>
      <c r="C10" s="1" t="s">
        <v>32</v>
      </c>
      <c r="E10" s="16"/>
      <c r="H10" s="64"/>
      <c r="I10" s="64"/>
    </row>
    <row r="11" spans="2:12" ht="12.9" customHeight="1" x14ac:dyDescent="0.25">
      <c r="B11" s="16" t="s">
        <v>34</v>
      </c>
      <c r="C11" s="1" t="s">
        <v>36</v>
      </c>
      <c r="E11" s="16"/>
      <c r="H11" s="64"/>
      <c r="I11" s="64"/>
    </row>
    <row r="12" spans="2:12" ht="12.9" customHeight="1" x14ac:dyDescent="0.25">
      <c r="B12" s="16" t="s">
        <v>35</v>
      </c>
      <c r="C12" s="1" t="s">
        <v>548</v>
      </c>
      <c r="E12" s="16"/>
      <c r="H12" s="64"/>
      <c r="I12" s="64"/>
    </row>
    <row r="13" spans="2:12" ht="12.9" customHeight="1" x14ac:dyDescent="0.25">
      <c r="H13" s="18"/>
    </row>
    <row r="14" spans="2:12" ht="15" customHeight="1" x14ac:dyDescent="0.25">
      <c r="B14" s="19" t="s">
        <v>22</v>
      </c>
      <c r="C14" s="19"/>
      <c r="D14" s="19"/>
    </row>
    <row r="15" spans="2:12" ht="31.2" customHeight="1" x14ac:dyDescent="0.25">
      <c r="B15" s="5" t="s">
        <v>456</v>
      </c>
      <c r="C15" s="11" t="s">
        <v>457</v>
      </c>
      <c r="D15" s="5" t="s">
        <v>19</v>
      </c>
      <c r="E15" s="3" t="s">
        <v>20</v>
      </c>
      <c r="F15" s="5" t="s">
        <v>23</v>
      </c>
      <c r="G15" s="3" t="s">
        <v>24</v>
      </c>
      <c r="H15" s="4" t="s">
        <v>800</v>
      </c>
      <c r="L15" s="64"/>
    </row>
    <row r="16" spans="2:12" ht="12.9" customHeight="1" x14ac:dyDescent="0.25">
      <c r="B16" s="20" t="s">
        <v>32</v>
      </c>
      <c r="C16" s="20" t="s">
        <v>32</v>
      </c>
      <c r="D16" s="20" t="s">
        <v>32</v>
      </c>
      <c r="E16" s="21" t="s">
        <v>33</v>
      </c>
      <c r="F16" s="20" t="s">
        <v>32</v>
      </c>
      <c r="G16" s="20" t="s">
        <v>32</v>
      </c>
      <c r="H16" s="22">
        <v>4929</v>
      </c>
      <c r="L16" s="64"/>
    </row>
    <row r="17" spans="2:12" ht="6.9" customHeight="1" x14ac:dyDescent="0.25">
      <c r="L17" s="64"/>
    </row>
    <row r="18" spans="2:12" ht="12.9" customHeight="1" x14ac:dyDescent="0.25">
      <c r="B18" s="65" t="s">
        <v>446</v>
      </c>
      <c r="C18" s="65" t="s">
        <v>553</v>
      </c>
      <c r="D18" s="65" t="s">
        <v>161</v>
      </c>
      <c r="E18" s="65" t="s">
        <v>878</v>
      </c>
      <c r="F18" s="65" t="s">
        <v>556</v>
      </c>
      <c r="G18" s="65" t="s">
        <v>557</v>
      </c>
      <c r="H18" s="65">
        <v>15</v>
      </c>
    </row>
    <row r="19" spans="2:12" ht="12.6" customHeight="1" x14ac:dyDescent="0.25">
      <c r="B19" s="48" t="s">
        <v>446</v>
      </c>
      <c r="C19" s="48" t="s">
        <v>553</v>
      </c>
      <c r="D19" s="48" t="s">
        <v>370</v>
      </c>
      <c r="E19" s="48" t="s">
        <v>880</v>
      </c>
      <c r="F19" s="48" t="s">
        <v>578</v>
      </c>
      <c r="G19" s="48" t="s">
        <v>579</v>
      </c>
      <c r="H19" s="48">
        <v>10</v>
      </c>
    </row>
    <row r="20" spans="2:12" ht="12.6" customHeight="1" x14ac:dyDescent="0.25">
      <c r="B20" s="48" t="s">
        <v>446</v>
      </c>
      <c r="C20" s="48" t="s">
        <v>553</v>
      </c>
      <c r="D20" s="48" t="s">
        <v>370</v>
      </c>
      <c r="E20" s="48" t="s">
        <v>880</v>
      </c>
      <c r="F20" s="48" t="s">
        <v>827</v>
      </c>
      <c r="G20" s="48" t="s">
        <v>828</v>
      </c>
      <c r="H20" s="48">
        <v>1</v>
      </c>
    </row>
    <row r="21" spans="2:12" ht="12.9" customHeight="1" x14ac:dyDescent="0.25">
      <c r="B21" s="48" t="s">
        <v>446</v>
      </c>
      <c r="C21" s="48" t="s">
        <v>553</v>
      </c>
      <c r="D21" s="48" t="s">
        <v>370</v>
      </c>
      <c r="E21" s="48" t="s">
        <v>880</v>
      </c>
      <c r="F21" s="48" t="s">
        <v>478</v>
      </c>
      <c r="G21" s="48" t="s">
        <v>479</v>
      </c>
      <c r="H21" s="48">
        <v>16</v>
      </c>
      <c r="I21" s="39"/>
    </row>
    <row r="22" spans="2:12" ht="12.6" customHeight="1" x14ac:dyDescent="0.25">
      <c r="B22" s="48" t="s">
        <v>446</v>
      </c>
      <c r="C22" s="48" t="s">
        <v>553</v>
      </c>
      <c r="D22" s="48" t="s">
        <v>169</v>
      </c>
      <c r="E22" s="48" t="s">
        <v>888</v>
      </c>
      <c r="F22" s="48" t="s">
        <v>865</v>
      </c>
      <c r="G22" s="48" t="s">
        <v>866</v>
      </c>
      <c r="H22" s="48">
        <v>865</v>
      </c>
      <c r="J22" s="39"/>
    </row>
    <row r="23" spans="2:12" ht="12.9" customHeight="1" x14ac:dyDescent="0.25">
      <c r="B23" s="48" t="s">
        <v>446</v>
      </c>
      <c r="C23" s="48" t="s">
        <v>553</v>
      </c>
      <c r="D23" s="48" t="s">
        <v>169</v>
      </c>
      <c r="E23" s="48" t="s">
        <v>888</v>
      </c>
      <c r="F23" s="48" t="s">
        <v>867</v>
      </c>
      <c r="G23" s="48" t="s">
        <v>868</v>
      </c>
      <c r="H23" s="48">
        <v>448</v>
      </c>
      <c r="J23" s="39"/>
    </row>
    <row r="24" spans="2:12" ht="12.6" customHeight="1" x14ac:dyDescent="0.25">
      <c r="B24" s="48" t="s">
        <v>446</v>
      </c>
      <c r="C24" s="48" t="s">
        <v>553</v>
      </c>
      <c r="D24" s="48" t="s">
        <v>169</v>
      </c>
      <c r="E24" s="48" t="s">
        <v>888</v>
      </c>
      <c r="F24" s="48" t="s">
        <v>869</v>
      </c>
      <c r="G24" s="48" t="s">
        <v>870</v>
      </c>
      <c r="H24" s="48">
        <v>1324</v>
      </c>
    </row>
    <row r="25" spans="2:12" ht="12.9" customHeight="1" x14ac:dyDescent="0.25">
      <c r="B25" s="48" t="s">
        <v>446</v>
      </c>
      <c r="C25" s="48" t="s">
        <v>553</v>
      </c>
      <c r="D25" s="48" t="s">
        <v>171</v>
      </c>
      <c r="E25" s="48" t="s">
        <v>890</v>
      </c>
      <c r="F25" s="48" t="s">
        <v>561</v>
      </c>
      <c r="G25" s="48" t="s">
        <v>562</v>
      </c>
      <c r="H25" s="48">
        <v>2</v>
      </c>
    </row>
    <row r="26" spans="2:12" ht="12.9" customHeight="1" x14ac:dyDescent="0.25">
      <c r="B26" s="48" t="s">
        <v>446</v>
      </c>
      <c r="C26" s="48" t="s">
        <v>553</v>
      </c>
      <c r="D26" s="48" t="s">
        <v>377</v>
      </c>
      <c r="E26" s="48" t="s">
        <v>893</v>
      </c>
      <c r="F26" s="48" t="s">
        <v>772</v>
      </c>
      <c r="G26" s="48" t="s">
        <v>773</v>
      </c>
      <c r="H26" s="48">
        <v>9</v>
      </c>
    </row>
    <row r="27" spans="2:12" ht="12.9" customHeight="1" x14ac:dyDescent="0.25">
      <c r="B27" s="48" t="s">
        <v>446</v>
      </c>
      <c r="C27" s="48" t="s">
        <v>553</v>
      </c>
      <c r="D27" s="48" t="s">
        <v>377</v>
      </c>
      <c r="E27" s="48" t="s">
        <v>893</v>
      </c>
      <c r="F27" s="48" t="s">
        <v>786</v>
      </c>
      <c r="G27" s="48" t="s">
        <v>787</v>
      </c>
      <c r="H27" s="48">
        <v>3</v>
      </c>
    </row>
    <row r="28" spans="2:12" ht="12.9" customHeight="1" x14ac:dyDescent="0.25">
      <c r="B28" s="48" t="s">
        <v>446</v>
      </c>
      <c r="C28" s="48" t="s">
        <v>553</v>
      </c>
      <c r="D28" s="48" t="s">
        <v>377</v>
      </c>
      <c r="E28" s="48" t="s">
        <v>893</v>
      </c>
      <c r="F28" s="48" t="s">
        <v>482</v>
      </c>
      <c r="G28" s="48" t="s">
        <v>483</v>
      </c>
      <c r="H28" s="48">
        <v>19</v>
      </c>
    </row>
    <row r="29" spans="2:12" ht="12.9" customHeight="1" x14ac:dyDescent="0.25">
      <c r="B29" s="48" t="s">
        <v>446</v>
      </c>
      <c r="C29" s="48" t="s">
        <v>553</v>
      </c>
      <c r="D29" s="48" t="s">
        <v>453</v>
      </c>
      <c r="E29" s="48" t="s">
        <v>897</v>
      </c>
      <c r="F29" s="48" t="s">
        <v>538</v>
      </c>
      <c r="G29" s="48" t="s">
        <v>539</v>
      </c>
      <c r="H29" s="48">
        <v>20</v>
      </c>
      <c r="I29" s="39"/>
    </row>
    <row r="30" spans="2:12" s="39" customFormat="1" ht="12.9" customHeight="1" x14ac:dyDescent="0.25">
      <c r="B30" s="48" t="s">
        <v>446</v>
      </c>
      <c r="C30" s="48" t="s">
        <v>553</v>
      </c>
      <c r="D30" s="48" t="s">
        <v>382</v>
      </c>
      <c r="E30" s="48" t="s">
        <v>899</v>
      </c>
      <c r="F30" s="48" t="s">
        <v>851</v>
      </c>
      <c r="G30" s="48" t="s">
        <v>852</v>
      </c>
      <c r="H30" s="48">
        <v>37</v>
      </c>
      <c r="I30" s="1"/>
      <c r="J30" s="1"/>
    </row>
    <row r="31" spans="2:12" s="39" customFormat="1" ht="12.9" customHeight="1" x14ac:dyDescent="0.25">
      <c r="B31" s="48" t="s">
        <v>446</v>
      </c>
      <c r="C31" s="48" t="s">
        <v>553</v>
      </c>
      <c r="D31" s="48" t="s">
        <v>386</v>
      </c>
      <c r="E31" s="48" t="s">
        <v>903</v>
      </c>
      <c r="F31" s="48" t="s">
        <v>459</v>
      </c>
      <c r="G31" s="48" t="s">
        <v>460</v>
      </c>
      <c r="H31" s="48">
        <v>19</v>
      </c>
      <c r="I31" s="1"/>
      <c r="J31" s="1"/>
    </row>
    <row r="32" spans="2:12" ht="12.9" customHeight="1" x14ac:dyDescent="0.25">
      <c r="B32" s="48" t="s">
        <v>446</v>
      </c>
      <c r="C32" s="48" t="s">
        <v>553</v>
      </c>
      <c r="D32" s="48" t="s">
        <v>386</v>
      </c>
      <c r="E32" s="48" t="s">
        <v>903</v>
      </c>
      <c r="F32" s="48" t="s">
        <v>529</v>
      </c>
      <c r="G32" s="48" t="s">
        <v>530</v>
      </c>
      <c r="H32" s="48">
        <v>18</v>
      </c>
    </row>
    <row r="33" spans="2:10" s="39" customFormat="1" ht="12.9" customHeight="1" x14ac:dyDescent="0.25">
      <c r="B33" s="48" t="s">
        <v>446</v>
      </c>
      <c r="C33" s="48" t="s">
        <v>553</v>
      </c>
      <c r="D33" s="48" t="s">
        <v>387</v>
      </c>
      <c r="E33" s="48" t="s">
        <v>904</v>
      </c>
      <c r="F33" s="48" t="s">
        <v>849</v>
      </c>
      <c r="G33" s="48" t="s">
        <v>850</v>
      </c>
      <c r="H33" s="48">
        <v>1</v>
      </c>
      <c r="I33" s="1"/>
      <c r="J33" s="1"/>
    </row>
    <row r="34" spans="2:10" s="39" customFormat="1" ht="12.9" customHeight="1" x14ac:dyDescent="0.25">
      <c r="B34" s="48" t="s">
        <v>446</v>
      </c>
      <c r="C34" s="48" t="s">
        <v>553</v>
      </c>
      <c r="D34" s="48" t="s">
        <v>391</v>
      </c>
      <c r="E34" s="48" t="s">
        <v>909</v>
      </c>
      <c r="F34" s="48" t="s">
        <v>544</v>
      </c>
      <c r="G34" s="48" t="s">
        <v>545</v>
      </c>
      <c r="H34" s="48">
        <v>12</v>
      </c>
      <c r="I34" s="1"/>
      <c r="J34" s="1"/>
    </row>
    <row r="35" spans="2:10" s="39" customFormat="1" ht="12.9" customHeight="1" x14ac:dyDescent="0.25">
      <c r="B35" s="48" t="s">
        <v>446</v>
      </c>
      <c r="C35" s="48" t="s">
        <v>553</v>
      </c>
      <c r="D35" s="48" t="s">
        <v>394</v>
      </c>
      <c r="E35" s="48" t="s">
        <v>911</v>
      </c>
      <c r="F35" s="48" t="s">
        <v>820</v>
      </c>
      <c r="G35" s="48" t="s">
        <v>821</v>
      </c>
      <c r="H35" s="48">
        <v>2</v>
      </c>
      <c r="I35" s="1"/>
      <c r="J35" s="1"/>
    </row>
    <row r="36" spans="2:10" s="39" customFormat="1" ht="12.9" customHeight="1" x14ac:dyDescent="0.25">
      <c r="B36" s="48" t="s">
        <v>446</v>
      </c>
      <c r="C36" s="48" t="s">
        <v>553</v>
      </c>
      <c r="D36" s="48" t="s">
        <v>394</v>
      </c>
      <c r="E36" s="48" t="s">
        <v>911</v>
      </c>
      <c r="F36" s="48" t="s">
        <v>451</v>
      </c>
      <c r="G36" s="48" t="s">
        <v>452</v>
      </c>
      <c r="H36" s="48">
        <v>20</v>
      </c>
      <c r="I36" s="1"/>
      <c r="J36" s="1"/>
    </row>
    <row r="37" spans="2:10" s="39" customFormat="1" ht="12.9" customHeight="1" x14ac:dyDescent="0.25">
      <c r="B37" s="48" t="s">
        <v>517</v>
      </c>
      <c r="C37" s="48" t="s">
        <v>555</v>
      </c>
      <c r="D37" s="48" t="s">
        <v>426</v>
      </c>
      <c r="E37" s="48" t="s">
        <v>917</v>
      </c>
      <c r="F37" s="48" t="s">
        <v>509</v>
      </c>
      <c r="G37" s="48" t="s">
        <v>510</v>
      </c>
      <c r="H37" s="48">
        <v>7</v>
      </c>
      <c r="I37" s="1"/>
      <c r="J37" s="1"/>
    </row>
    <row r="38" spans="2:10" s="39" customFormat="1" ht="12.9" customHeight="1" x14ac:dyDescent="0.25">
      <c r="B38" s="48" t="s">
        <v>517</v>
      </c>
      <c r="C38" s="48" t="s">
        <v>555</v>
      </c>
      <c r="D38" s="48" t="s">
        <v>428</v>
      </c>
      <c r="E38" s="48" t="s">
        <v>919</v>
      </c>
      <c r="F38" s="48" t="s">
        <v>829</v>
      </c>
      <c r="G38" s="48" t="s">
        <v>830</v>
      </c>
      <c r="H38" s="48">
        <v>5</v>
      </c>
      <c r="I38" s="1"/>
      <c r="J38" s="1"/>
    </row>
    <row r="39" spans="2:10" s="39" customFormat="1" ht="12.9" customHeight="1" x14ac:dyDescent="0.25">
      <c r="B39" s="48" t="s">
        <v>517</v>
      </c>
      <c r="C39" s="48" t="s">
        <v>555</v>
      </c>
      <c r="D39" s="48" t="s">
        <v>429</v>
      </c>
      <c r="E39" s="48" t="s">
        <v>920</v>
      </c>
      <c r="F39" s="48" t="s">
        <v>782</v>
      </c>
      <c r="G39" s="48" t="s">
        <v>783</v>
      </c>
      <c r="H39" s="48">
        <v>211</v>
      </c>
      <c r="I39" s="1"/>
      <c r="J39" s="1"/>
    </row>
    <row r="40" spans="2:10" s="39" customFormat="1" ht="12.9" customHeight="1" x14ac:dyDescent="0.25">
      <c r="B40" s="48" t="s">
        <v>517</v>
      </c>
      <c r="C40" s="48" t="s">
        <v>555</v>
      </c>
      <c r="D40" s="48" t="s">
        <v>437</v>
      </c>
      <c r="E40" s="48" t="s">
        <v>929</v>
      </c>
      <c r="F40" s="48" t="s">
        <v>784</v>
      </c>
      <c r="G40" s="48" t="s">
        <v>785</v>
      </c>
      <c r="H40" s="48">
        <v>50</v>
      </c>
      <c r="I40" s="1"/>
      <c r="J40" s="1"/>
    </row>
    <row r="41" spans="2:10" s="39" customFormat="1" ht="12.9" customHeight="1" x14ac:dyDescent="0.25">
      <c r="B41" s="48" t="s">
        <v>517</v>
      </c>
      <c r="C41" s="48" t="s">
        <v>555</v>
      </c>
      <c r="D41" s="48" t="s">
        <v>440</v>
      </c>
      <c r="E41" s="48" t="s">
        <v>931</v>
      </c>
      <c r="F41" s="48" t="s">
        <v>853</v>
      </c>
      <c r="G41" s="48" t="s">
        <v>854</v>
      </c>
      <c r="H41" s="48">
        <v>4</v>
      </c>
      <c r="I41" s="1"/>
      <c r="J41" s="1"/>
    </row>
    <row r="42" spans="2:10" s="39" customFormat="1" ht="12.9" customHeight="1" x14ac:dyDescent="0.25">
      <c r="B42" s="48" t="s">
        <v>517</v>
      </c>
      <c r="C42" s="48" t="s">
        <v>555</v>
      </c>
      <c r="D42" s="48" t="s">
        <v>441</v>
      </c>
      <c r="E42" s="48" t="s">
        <v>932</v>
      </c>
      <c r="F42" s="48" t="s">
        <v>831</v>
      </c>
      <c r="G42" s="48" t="s">
        <v>832</v>
      </c>
      <c r="H42" s="48">
        <v>7</v>
      </c>
      <c r="I42" s="1"/>
      <c r="J42" s="1"/>
    </row>
    <row r="43" spans="2:10" s="39" customFormat="1" ht="12.9" customHeight="1" x14ac:dyDescent="0.25">
      <c r="B43" s="48" t="s">
        <v>517</v>
      </c>
      <c r="C43" s="48" t="s">
        <v>555</v>
      </c>
      <c r="D43" s="48" t="s">
        <v>432</v>
      </c>
      <c r="E43" s="48" t="s">
        <v>935</v>
      </c>
      <c r="F43" s="48" t="s">
        <v>859</v>
      </c>
      <c r="G43" s="48" t="s">
        <v>860</v>
      </c>
      <c r="H43" s="48">
        <v>7</v>
      </c>
      <c r="I43" s="1"/>
      <c r="J43" s="1"/>
    </row>
    <row r="44" spans="2:10" s="39" customFormat="1" ht="12.9" customHeight="1" x14ac:dyDescent="0.25">
      <c r="B44" s="48" t="s">
        <v>516</v>
      </c>
      <c r="C44" s="48" t="s">
        <v>554</v>
      </c>
      <c r="D44" s="48" t="s">
        <v>396</v>
      </c>
      <c r="E44" s="48" t="s">
        <v>939</v>
      </c>
      <c r="F44" s="48" t="s">
        <v>549</v>
      </c>
      <c r="G44" s="48" t="s">
        <v>550</v>
      </c>
      <c r="H44" s="48">
        <v>31</v>
      </c>
      <c r="I44" s="1"/>
      <c r="J44" s="1"/>
    </row>
    <row r="45" spans="2:10" s="39" customFormat="1" ht="12.9" customHeight="1" x14ac:dyDescent="0.25">
      <c r="B45" s="48" t="s">
        <v>516</v>
      </c>
      <c r="C45" s="48" t="s">
        <v>554</v>
      </c>
      <c r="D45" s="48" t="s">
        <v>397</v>
      </c>
      <c r="E45" s="48" t="s">
        <v>941</v>
      </c>
      <c r="F45" s="48" t="s">
        <v>472</v>
      </c>
      <c r="G45" s="48" t="s">
        <v>473</v>
      </c>
      <c r="H45" s="48">
        <v>33</v>
      </c>
      <c r="I45" s="1"/>
      <c r="J45" s="1"/>
    </row>
    <row r="46" spans="2:10" s="39" customFormat="1" ht="12.9" customHeight="1" x14ac:dyDescent="0.25">
      <c r="B46" s="48" t="s">
        <v>516</v>
      </c>
      <c r="C46" s="48" t="s">
        <v>554</v>
      </c>
      <c r="D46" s="48" t="s">
        <v>398</v>
      </c>
      <c r="E46" s="48" t="s">
        <v>945</v>
      </c>
      <c r="F46" s="48" t="s">
        <v>469</v>
      </c>
      <c r="G46" s="48" t="s">
        <v>470</v>
      </c>
      <c r="H46" s="48">
        <v>38</v>
      </c>
      <c r="I46" s="1"/>
      <c r="J46" s="1"/>
    </row>
    <row r="47" spans="2:10" s="39" customFormat="1" ht="12.9" customHeight="1" x14ac:dyDescent="0.25">
      <c r="B47" s="48" t="s">
        <v>516</v>
      </c>
      <c r="C47" s="48" t="s">
        <v>554</v>
      </c>
      <c r="D47" s="48" t="s">
        <v>399</v>
      </c>
      <c r="E47" s="48" t="s">
        <v>946</v>
      </c>
      <c r="F47" s="48" t="s">
        <v>776</v>
      </c>
      <c r="G47" s="48" t="s">
        <v>777</v>
      </c>
      <c r="H47" s="48">
        <v>361</v>
      </c>
      <c r="I47" s="1"/>
      <c r="J47" s="1"/>
    </row>
    <row r="48" spans="2:10" s="39" customFormat="1" ht="12.9" customHeight="1" x14ac:dyDescent="0.25">
      <c r="B48" s="48" t="s">
        <v>516</v>
      </c>
      <c r="C48" s="48" t="s">
        <v>554</v>
      </c>
      <c r="D48" s="48" t="s">
        <v>400</v>
      </c>
      <c r="E48" s="48" t="s">
        <v>947</v>
      </c>
      <c r="F48" s="48" t="s">
        <v>511</v>
      </c>
      <c r="G48" s="48" t="s">
        <v>512</v>
      </c>
      <c r="H48" s="48">
        <v>22</v>
      </c>
      <c r="I48" s="1"/>
      <c r="J48" s="1"/>
    </row>
    <row r="49" spans="2:10" s="39" customFormat="1" ht="12.9" customHeight="1" x14ac:dyDescent="0.25">
      <c r="B49" s="48" t="s">
        <v>516</v>
      </c>
      <c r="C49" s="48" t="s">
        <v>554</v>
      </c>
      <c r="D49" s="48" t="s">
        <v>400</v>
      </c>
      <c r="E49" s="48" t="s">
        <v>947</v>
      </c>
      <c r="F49" s="48" t="s">
        <v>513</v>
      </c>
      <c r="G49" s="48" t="s">
        <v>514</v>
      </c>
      <c r="H49" s="48">
        <v>24</v>
      </c>
      <c r="I49" s="1"/>
      <c r="J49" s="1"/>
    </row>
    <row r="50" spans="2:10" s="39" customFormat="1" ht="12.9" customHeight="1" x14ac:dyDescent="0.25">
      <c r="B50" s="48" t="s">
        <v>516</v>
      </c>
      <c r="C50" s="48" t="s">
        <v>554</v>
      </c>
      <c r="D50" s="48" t="s">
        <v>401</v>
      </c>
      <c r="E50" s="48" t="s">
        <v>949</v>
      </c>
      <c r="F50" s="48" t="s">
        <v>518</v>
      </c>
      <c r="G50" s="48" t="s">
        <v>519</v>
      </c>
      <c r="H50" s="48">
        <v>4</v>
      </c>
      <c r="I50" s="1"/>
      <c r="J50" s="1"/>
    </row>
    <row r="51" spans="2:10" s="39" customFormat="1" ht="12.9" customHeight="1" x14ac:dyDescent="0.25">
      <c r="B51" s="48" t="s">
        <v>516</v>
      </c>
      <c r="C51" s="48" t="s">
        <v>554</v>
      </c>
      <c r="D51" s="48" t="s">
        <v>401</v>
      </c>
      <c r="E51" s="48" t="s">
        <v>949</v>
      </c>
      <c r="F51" s="48" t="s">
        <v>778</v>
      </c>
      <c r="G51" s="48" t="s">
        <v>779</v>
      </c>
      <c r="H51" s="48">
        <v>11</v>
      </c>
      <c r="I51" s="1"/>
      <c r="J51" s="1"/>
    </row>
    <row r="52" spans="2:10" s="39" customFormat="1" ht="12.9" customHeight="1" x14ac:dyDescent="0.25">
      <c r="B52" s="48" t="s">
        <v>516</v>
      </c>
      <c r="C52" s="48" t="s">
        <v>554</v>
      </c>
      <c r="D52" s="48" t="s">
        <v>412</v>
      </c>
      <c r="E52" s="48" t="s">
        <v>950</v>
      </c>
      <c r="F52" s="48" t="s">
        <v>837</v>
      </c>
      <c r="G52" s="48" t="s">
        <v>838</v>
      </c>
      <c r="H52" s="48">
        <v>2</v>
      </c>
      <c r="I52" s="1"/>
      <c r="J52" s="1"/>
    </row>
    <row r="53" spans="2:10" s="39" customFormat="1" ht="12.9" customHeight="1" x14ac:dyDescent="0.25">
      <c r="B53" s="48" t="s">
        <v>516</v>
      </c>
      <c r="C53" s="48" t="s">
        <v>554</v>
      </c>
      <c r="D53" s="48" t="s">
        <v>371</v>
      </c>
      <c r="E53" s="48" t="s">
        <v>951</v>
      </c>
      <c r="F53" s="48" t="s">
        <v>488</v>
      </c>
      <c r="G53" s="48" t="s">
        <v>489</v>
      </c>
      <c r="H53" s="48">
        <v>10</v>
      </c>
      <c r="I53" s="1"/>
      <c r="J53" s="1"/>
    </row>
    <row r="54" spans="2:10" s="39" customFormat="1" ht="12.9" customHeight="1" x14ac:dyDescent="0.25">
      <c r="B54" s="48" t="s">
        <v>516</v>
      </c>
      <c r="C54" s="48" t="s">
        <v>554</v>
      </c>
      <c r="D54" s="48" t="s">
        <v>404</v>
      </c>
      <c r="E54" s="48" t="s">
        <v>956</v>
      </c>
      <c r="F54" s="48" t="s">
        <v>475</v>
      </c>
      <c r="G54" s="48" t="s">
        <v>476</v>
      </c>
      <c r="H54" s="48">
        <v>34</v>
      </c>
      <c r="I54" s="1"/>
      <c r="J54" s="1"/>
    </row>
    <row r="55" spans="2:10" s="39" customFormat="1" ht="12.9" customHeight="1" x14ac:dyDescent="0.25">
      <c r="B55" s="48" t="s">
        <v>516</v>
      </c>
      <c r="C55" s="48" t="s">
        <v>554</v>
      </c>
      <c r="D55" s="48" t="s">
        <v>417</v>
      </c>
      <c r="E55" s="48" t="s">
        <v>958</v>
      </c>
      <c r="F55" s="48" t="s">
        <v>546</v>
      </c>
      <c r="G55" s="48" t="s">
        <v>547</v>
      </c>
      <c r="H55" s="48">
        <v>15</v>
      </c>
      <c r="I55" s="1"/>
      <c r="J55" s="1"/>
    </row>
    <row r="56" spans="2:10" s="39" customFormat="1" ht="12.9" customHeight="1" x14ac:dyDescent="0.25">
      <c r="B56" s="48" t="s">
        <v>516</v>
      </c>
      <c r="C56" s="48" t="s">
        <v>554</v>
      </c>
      <c r="D56" s="48" t="s">
        <v>417</v>
      </c>
      <c r="E56" s="48" t="s">
        <v>958</v>
      </c>
      <c r="F56" s="48" t="s">
        <v>540</v>
      </c>
      <c r="G56" s="48" t="s">
        <v>541</v>
      </c>
      <c r="H56" s="48">
        <v>16</v>
      </c>
      <c r="I56" s="1"/>
      <c r="J56" s="1"/>
    </row>
    <row r="57" spans="2:10" s="39" customFormat="1" ht="12.9" customHeight="1" x14ac:dyDescent="0.25">
      <c r="B57" s="101" t="s">
        <v>516</v>
      </c>
      <c r="C57" s="101" t="s">
        <v>554</v>
      </c>
      <c r="D57" s="101" t="s">
        <v>417</v>
      </c>
      <c r="E57" s="101" t="s">
        <v>958</v>
      </c>
      <c r="F57" s="101" t="s">
        <v>542</v>
      </c>
      <c r="G57" s="33" t="s">
        <v>543</v>
      </c>
      <c r="H57" s="33">
        <v>49</v>
      </c>
      <c r="I57" s="1"/>
      <c r="J57" s="1"/>
    </row>
    <row r="58" spans="2:10" s="39" customFormat="1" ht="12.9" customHeight="1" x14ac:dyDescent="0.25">
      <c r="B58" s="48" t="s">
        <v>516</v>
      </c>
      <c r="C58" s="48" t="s">
        <v>554</v>
      </c>
      <c r="D58" s="48" t="s">
        <v>420</v>
      </c>
      <c r="E58" s="48" t="s">
        <v>961</v>
      </c>
      <c r="F58" s="48" t="s">
        <v>465</v>
      </c>
      <c r="G58" s="48" t="s">
        <v>466</v>
      </c>
      <c r="H58" s="48">
        <v>88</v>
      </c>
      <c r="I58" s="1"/>
      <c r="J58" s="1"/>
    </row>
    <row r="59" spans="2:10" s="39" customFormat="1" ht="12.9" customHeight="1" x14ac:dyDescent="0.25">
      <c r="B59" s="48" t="s">
        <v>516</v>
      </c>
      <c r="C59" s="48" t="s">
        <v>554</v>
      </c>
      <c r="D59" s="48" t="s">
        <v>421</v>
      </c>
      <c r="E59" s="48" t="s">
        <v>969</v>
      </c>
      <c r="F59" s="48" t="s">
        <v>833</v>
      </c>
      <c r="G59" s="48" t="s">
        <v>834</v>
      </c>
      <c r="H59" s="48">
        <v>31</v>
      </c>
      <c r="I59" s="1"/>
      <c r="J59" s="1"/>
    </row>
    <row r="60" spans="2:10" s="39" customFormat="1" ht="12.9" customHeight="1" x14ac:dyDescent="0.25">
      <c r="B60" s="48" t="s">
        <v>516</v>
      </c>
      <c r="C60" s="48" t="s">
        <v>554</v>
      </c>
      <c r="D60" s="48" t="s">
        <v>411</v>
      </c>
      <c r="E60" s="48" t="s">
        <v>970</v>
      </c>
      <c r="F60" s="48" t="s">
        <v>563</v>
      </c>
      <c r="G60" s="48" t="s">
        <v>566</v>
      </c>
      <c r="H60" s="48">
        <v>24</v>
      </c>
      <c r="I60" s="1"/>
      <c r="J60" s="1"/>
    </row>
    <row r="61" spans="2:10" s="39" customFormat="1" ht="12.9" customHeight="1" x14ac:dyDescent="0.25">
      <c r="B61" s="48" t="s">
        <v>516</v>
      </c>
      <c r="C61" s="48" t="s">
        <v>554</v>
      </c>
      <c r="D61" s="48" t="s">
        <v>411</v>
      </c>
      <c r="E61" s="48" t="s">
        <v>970</v>
      </c>
      <c r="F61" s="48" t="s">
        <v>564</v>
      </c>
      <c r="G61" s="48" t="s">
        <v>565</v>
      </c>
      <c r="H61" s="48">
        <v>36</v>
      </c>
      <c r="I61" s="1"/>
      <c r="J61" s="1"/>
    </row>
    <row r="62" spans="2:10" s="39" customFormat="1" ht="12.9" customHeight="1" x14ac:dyDescent="0.25">
      <c r="B62" s="48" t="s">
        <v>577</v>
      </c>
      <c r="C62" s="48" t="s">
        <v>584</v>
      </c>
      <c r="D62" s="48" t="s">
        <v>125</v>
      </c>
      <c r="E62" s="48" t="s">
        <v>991</v>
      </c>
      <c r="F62" s="48" t="s">
        <v>871</v>
      </c>
      <c r="G62" s="48" t="s">
        <v>872</v>
      </c>
      <c r="H62" s="48">
        <v>270</v>
      </c>
      <c r="I62" s="1"/>
      <c r="J62" s="1"/>
    </row>
    <row r="63" spans="2:10" s="39" customFormat="1" ht="12.9" customHeight="1" x14ac:dyDescent="0.25">
      <c r="B63" s="48" t="s">
        <v>577</v>
      </c>
      <c r="C63" s="48" t="s">
        <v>584</v>
      </c>
      <c r="D63" s="48" t="s">
        <v>125</v>
      </c>
      <c r="E63" s="48" t="s">
        <v>991</v>
      </c>
      <c r="F63" s="48" t="s">
        <v>873</v>
      </c>
      <c r="G63" s="48" t="s">
        <v>874</v>
      </c>
      <c r="H63" s="48">
        <v>188</v>
      </c>
      <c r="I63" s="1"/>
      <c r="J63" s="1"/>
    </row>
    <row r="64" spans="2:10" s="39" customFormat="1" ht="12.9" customHeight="1" x14ac:dyDescent="0.25">
      <c r="B64" s="48" t="s">
        <v>577</v>
      </c>
      <c r="C64" s="48" t="s">
        <v>584</v>
      </c>
      <c r="D64" s="48" t="s">
        <v>127</v>
      </c>
      <c r="E64" s="48" t="s">
        <v>993</v>
      </c>
      <c r="F64" s="48" t="s">
        <v>551</v>
      </c>
      <c r="G64" s="48" t="s">
        <v>552</v>
      </c>
      <c r="H64" s="48">
        <v>29</v>
      </c>
      <c r="I64" s="1"/>
      <c r="J64" s="1"/>
    </row>
    <row r="65" spans="2:10" s="39" customFormat="1" ht="12.9" customHeight="1" x14ac:dyDescent="0.25">
      <c r="B65" s="48" t="s">
        <v>577</v>
      </c>
      <c r="C65" s="48" t="s">
        <v>584</v>
      </c>
      <c r="D65" s="48" t="s">
        <v>127</v>
      </c>
      <c r="E65" s="48" t="s">
        <v>993</v>
      </c>
      <c r="F65" s="48" t="s">
        <v>582</v>
      </c>
      <c r="G65" s="48" t="s">
        <v>583</v>
      </c>
      <c r="H65" s="48">
        <v>19</v>
      </c>
      <c r="I65" s="1"/>
      <c r="J65" s="1"/>
    </row>
    <row r="66" spans="2:10" s="39" customFormat="1" ht="12.9" customHeight="1" x14ac:dyDescent="0.25">
      <c r="B66" s="48" t="s">
        <v>577</v>
      </c>
      <c r="C66" s="48" t="s">
        <v>584</v>
      </c>
      <c r="D66" s="48" t="s">
        <v>130</v>
      </c>
      <c r="E66" s="48" t="s">
        <v>996</v>
      </c>
      <c r="F66" s="48" t="s">
        <v>503</v>
      </c>
      <c r="G66" s="48" t="s">
        <v>504</v>
      </c>
      <c r="H66" s="48">
        <v>20</v>
      </c>
      <c r="I66" s="1"/>
      <c r="J66" s="1"/>
    </row>
    <row r="67" spans="2:10" s="39" customFormat="1" ht="12.9" customHeight="1" x14ac:dyDescent="0.25">
      <c r="B67" s="48" t="s">
        <v>577</v>
      </c>
      <c r="C67" s="48" t="s">
        <v>584</v>
      </c>
      <c r="D67" s="48" t="s">
        <v>105</v>
      </c>
      <c r="E67" s="48" t="s">
        <v>1003</v>
      </c>
      <c r="F67" s="48" t="s">
        <v>580</v>
      </c>
      <c r="G67" s="48" t="s">
        <v>581</v>
      </c>
      <c r="H67" s="48">
        <v>3</v>
      </c>
      <c r="I67" s="1"/>
      <c r="J67" s="1"/>
    </row>
    <row r="68" spans="2:10" s="39" customFormat="1" ht="12.9" customHeight="1" x14ac:dyDescent="0.25">
      <c r="B68" s="48" t="s">
        <v>577</v>
      </c>
      <c r="C68" s="48" t="s">
        <v>584</v>
      </c>
      <c r="D68" s="48" t="s">
        <v>105</v>
      </c>
      <c r="E68" s="48" t="s">
        <v>1003</v>
      </c>
      <c r="F68" s="48" t="s">
        <v>501</v>
      </c>
      <c r="G68" s="48" t="s">
        <v>502</v>
      </c>
      <c r="H68" s="48">
        <v>7</v>
      </c>
      <c r="I68" s="1"/>
      <c r="J68" s="1"/>
    </row>
    <row r="69" spans="2:10" s="39" customFormat="1" ht="12.9" customHeight="1" x14ac:dyDescent="0.25">
      <c r="B69" s="48" t="s">
        <v>577</v>
      </c>
      <c r="C69" s="48" t="s">
        <v>584</v>
      </c>
      <c r="D69" s="48" t="s">
        <v>137</v>
      </c>
      <c r="E69" s="48" t="s">
        <v>1007</v>
      </c>
      <c r="F69" s="48" t="s">
        <v>490</v>
      </c>
      <c r="G69" s="48" t="s">
        <v>491</v>
      </c>
      <c r="H69" s="48">
        <v>16</v>
      </c>
      <c r="I69" s="1"/>
      <c r="J69" s="1"/>
    </row>
    <row r="70" spans="2:10" s="39" customFormat="1" ht="12.9" customHeight="1" x14ac:dyDescent="0.25">
      <c r="B70" s="48" t="s">
        <v>577</v>
      </c>
      <c r="C70" s="48" t="s">
        <v>584</v>
      </c>
      <c r="D70" s="48" t="s">
        <v>137</v>
      </c>
      <c r="E70" s="48" t="s">
        <v>1007</v>
      </c>
      <c r="F70" s="48" t="s">
        <v>494</v>
      </c>
      <c r="G70" s="48" t="s">
        <v>495</v>
      </c>
      <c r="H70" s="48">
        <v>35</v>
      </c>
      <c r="I70" s="1"/>
      <c r="J70" s="1"/>
    </row>
    <row r="71" spans="2:10" s="39" customFormat="1" ht="12.9" customHeight="1" x14ac:dyDescent="0.25">
      <c r="B71" s="48" t="s">
        <v>577</v>
      </c>
      <c r="C71" s="48" t="s">
        <v>584</v>
      </c>
      <c r="D71" s="48" t="s">
        <v>122</v>
      </c>
      <c r="E71" s="48" t="s">
        <v>1009</v>
      </c>
      <c r="F71" s="48" t="s">
        <v>448</v>
      </c>
      <c r="G71" s="48" t="s">
        <v>449</v>
      </c>
      <c r="H71" s="48">
        <v>10</v>
      </c>
      <c r="I71" s="1"/>
      <c r="J71" s="1"/>
    </row>
    <row r="72" spans="2:10" s="39" customFormat="1" ht="12.9" customHeight="1" x14ac:dyDescent="0.25">
      <c r="B72" s="48" t="s">
        <v>575</v>
      </c>
      <c r="C72" s="48" t="s">
        <v>585</v>
      </c>
      <c r="D72" s="48" t="s">
        <v>139</v>
      </c>
      <c r="E72" s="48" t="s">
        <v>1012</v>
      </c>
      <c r="F72" s="48" t="s">
        <v>531</v>
      </c>
      <c r="G72" s="48" t="s">
        <v>532</v>
      </c>
      <c r="H72" s="48">
        <v>17</v>
      </c>
      <c r="I72" s="1"/>
      <c r="J72" s="1"/>
    </row>
    <row r="73" spans="2:10" s="39" customFormat="1" ht="12.9" customHeight="1" x14ac:dyDescent="0.25">
      <c r="B73" s="48" t="s">
        <v>575</v>
      </c>
      <c r="C73" s="48" t="s">
        <v>585</v>
      </c>
      <c r="D73" s="48" t="s">
        <v>140</v>
      </c>
      <c r="E73" s="48" t="s">
        <v>1013</v>
      </c>
      <c r="F73" s="48" t="s">
        <v>818</v>
      </c>
      <c r="G73" s="48" t="s">
        <v>819</v>
      </c>
      <c r="H73" s="48">
        <v>1</v>
      </c>
      <c r="I73" s="1"/>
      <c r="J73" s="1"/>
    </row>
    <row r="74" spans="2:10" s="39" customFormat="1" ht="12.9" customHeight="1" x14ac:dyDescent="0.25">
      <c r="B74" s="48" t="s">
        <v>575</v>
      </c>
      <c r="C74" s="48" t="s">
        <v>585</v>
      </c>
      <c r="D74" s="48" t="s">
        <v>142</v>
      </c>
      <c r="E74" s="48" t="s">
        <v>1016</v>
      </c>
      <c r="F74" s="48" t="s">
        <v>811</v>
      </c>
      <c r="G74" s="48" t="s">
        <v>812</v>
      </c>
      <c r="H74" s="48">
        <v>1</v>
      </c>
      <c r="I74" s="1"/>
      <c r="J74" s="1"/>
    </row>
    <row r="75" spans="2:10" s="39" customFormat="1" ht="12.9" customHeight="1" x14ac:dyDescent="0.25">
      <c r="B75" s="48" t="s">
        <v>575</v>
      </c>
      <c r="C75" s="48" t="s">
        <v>585</v>
      </c>
      <c r="D75" s="48" t="s">
        <v>149</v>
      </c>
      <c r="E75" s="48" t="s">
        <v>1024</v>
      </c>
      <c r="F75" s="48" t="s">
        <v>861</v>
      </c>
      <c r="G75" s="48" t="s">
        <v>862</v>
      </c>
      <c r="H75" s="48">
        <v>7</v>
      </c>
      <c r="I75" s="1"/>
      <c r="J75" s="1"/>
    </row>
    <row r="76" spans="2:10" s="39" customFormat="1" ht="12.9" customHeight="1" x14ac:dyDescent="0.25">
      <c r="B76" s="48" t="s">
        <v>575</v>
      </c>
      <c r="C76" s="48" t="s">
        <v>585</v>
      </c>
      <c r="D76" s="48" t="s">
        <v>156</v>
      </c>
      <c r="E76" s="48" t="s">
        <v>1032</v>
      </c>
      <c r="F76" s="48" t="s">
        <v>492</v>
      </c>
      <c r="G76" s="48" t="s">
        <v>493</v>
      </c>
      <c r="H76" s="48">
        <v>8</v>
      </c>
      <c r="I76" s="1"/>
      <c r="J76" s="1"/>
    </row>
    <row r="77" spans="2:10" s="39" customFormat="1" ht="12.9" customHeight="1" x14ac:dyDescent="0.25">
      <c r="B77" s="48" t="s">
        <v>575</v>
      </c>
      <c r="C77" s="48" t="s">
        <v>585</v>
      </c>
      <c r="D77" s="48" t="s">
        <v>157</v>
      </c>
      <c r="E77" s="48" t="s">
        <v>1033</v>
      </c>
      <c r="F77" s="48" t="s">
        <v>480</v>
      </c>
      <c r="G77" s="48" t="s">
        <v>481</v>
      </c>
      <c r="H77" s="48">
        <v>13</v>
      </c>
      <c r="I77" s="1"/>
      <c r="J77" s="1"/>
    </row>
    <row r="78" spans="2:10" s="39" customFormat="1" ht="12.9" customHeight="1" x14ac:dyDescent="0.25">
      <c r="B78" s="48" t="s">
        <v>575</v>
      </c>
      <c r="C78" s="48" t="s">
        <v>585</v>
      </c>
      <c r="D78" s="48" t="s">
        <v>158</v>
      </c>
      <c r="E78" s="48" t="s">
        <v>1034</v>
      </c>
      <c r="F78" s="48" t="s">
        <v>845</v>
      </c>
      <c r="G78" s="48" t="s">
        <v>846</v>
      </c>
      <c r="H78" s="48">
        <v>4</v>
      </c>
      <c r="I78" s="1"/>
      <c r="J78" s="1"/>
    </row>
    <row r="79" spans="2:10" s="39" customFormat="1" ht="12.9" customHeight="1" x14ac:dyDescent="0.25">
      <c r="B79" s="48" t="s">
        <v>575</v>
      </c>
      <c r="C79" s="48" t="s">
        <v>585</v>
      </c>
      <c r="D79" s="48" t="s">
        <v>159</v>
      </c>
      <c r="E79" s="48" t="s">
        <v>1035</v>
      </c>
      <c r="F79" s="48" t="s">
        <v>816</v>
      </c>
      <c r="G79" s="48" t="s">
        <v>817</v>
      </c>
      <c r="H79" s="48">
        <v>2</v>
      </c>
      <c r="I79" s="1"/>
      <c r="J79" s="1"/>
    </row>
    <row r="80" spans="2:10" s="39" customFormat="1" ht="12.9" customHeight="1" x14ac:dyDescent="0.25">
      <c r="B80" s="48" t="s">
        <v>576</v>
      </c>
      <c r="C80" s="48" t="s">
        <v>586</v>
      </c>
      <c r="D80" s="48" t="s">
        <v>72</v>
      </c>
      <c r="E80" s="48" t="s">
        <v>1038</v>
      </c>
      <c r="F80" s="48" t="s">
        <v>467</v>
      </c>
      <c r="G80" s="48" t="s">
        <v>468</v>
      </c>
      <c r="H80" s="48">
        <v>17</v>
      </c>
      <c r="I80" s="1"/>
      <c r="J80" s="1"/>
    </row>
    <row r="81" spans="2:10 16384:16384" s="39" customFormat="1" ht="12.9" customHeight="1" x14ac:dyDescent="0.25">
      <c r="B81" s="48" t="s">
        <v>576</v>
      </c>
      <c r="C81" s="48" t="s">
        <v>586</v>
      </c>
      <c r="D81" s="48" t="s">
        <v>59</v>
      </c>
      <c r="E81" s="48" t="s">
        <v>1040</v>
      </c>
      <c r="F81" s="48" t="s">
        <v>780</v>
      </c>
      <c r="G81" s="48" t="s">
        <v>781</v>
      </c>
      <c r="H81" s="48">
        <v>6</v>
      </c>
      <c r="I81" s="1"/>
      <c r="J81" s="1"/>
    </row>
    <row r="82" spans="2:10 16384:16384" s="39" customFormat="1" ht="12.9" customHeight="1" x14ac:dyDescent="0.25">
      <c r="B82" s="48" t="s">
        <v>576</v>
      </c>
      <c r="C82" s="48" t="s">
        <v>586</v>
      </c>
      <c r="D82" s="48" t="s">
        <v>61</v>
      </c>
      <c r="E82" s="48" t="s">
        <v>1041</v>
      </c>
      <c r="F82" s="48" t="s">
        <v>506</v>
      </c>
      <c r="G82" s="48" t="s">
        <v>507</v>
      </c>
      <c r="H82" s="48">
        <v>13</v>
      </c>
      <c r="I82" s="1"/>
      <c r="J82" s="1"/>
    </row>
    <row r="83" spans="2:10 16384:16384" s="39" customFormat="1" ht="12.9" customHeight="1" x14ac:dyDescent="0.25">
      <c r="B83" s="48" t="s">
        <v>576</v>
      </c>
      <c r="C83" s="48" t="s">
        <v>586</v>
      </c>
      <c r="D83" s="48" t="s">
        <v>65</v>
      </c>
      <c r="E83" s="48" t="s">
        <v>1046</v>
      </c>
      <c r="F83" s="48" t="s">
        <v>822</v>
      </c>
      <c r="G83" s="48" t="s">
        <v>823</v>
      </c>
      <c r="H83" s="48">
        <v>60</v>
      </c>
      <c r="I83" s="1"/>
      <c r="J83" s="1"/>
    </row>
    <row r="84" spans="2:10 16384:16384" s="39" customFormat="1" ht="12.9" customHeight="1" x14ac:dyDescent="0.25">
      <c r="B84" s="48" t="s">
        <v>576</v>
      </c>
      <c r="C84" s="48" t="s">
        <v>586</v>
      </c>
      <c r="D84" s="48" t="s">
        <v>508</v>
      </c>
      <c r="E84" s="48" t="s">
        <v>1050</v>
      </c>
      <c r="F84" s="48" t="s">
        <v>847</v>
      </c>
      <c r="G84" s="48" t="s">
        <v>848</v>
      </c>
      <c r="H84" s="48">
        <v>4</v>
      </c>
      <c r="I84" s="1"/>
      <c r="J84" s="1"/>
    </row>
    <row r="85" spans="2:10 16384:16384" s="39" customFormat="1" ht="12.9" customHeight="1" x14ac:dyDescent="0.25">
      <c r="B85" s="48" t="s">
        <v>576</v>
      </c>
      <c r="C85" s="48" t="s">
        <v>586</v>
      </c>
      <c r="D85" s="48" t="s">
        <v>70</v>
      </c>
      <c r="E85" s="48" t="s">
        <v>1054</v>
      </c>
      <c r="F85" s="48" t="s">
        <v>843</v>
      </c>
      <c r="G85" s="48" t="s">
        <v>844</v>
      </c>
      <c r="H85" s="48">
        <v>34</v>
      </c>
      <c r="I85" s="1"/>
      <c r="J85" s="1"/>
    </row>
    <row r="86" spans="2:10 16384:16384" s="39" customFormat="1" ht="12.9" customHeight="1" x14ac:dyDescent="0.25">
      <c r="B86" s="48" t="s">
        <v>576</v>
      </c>
      <c r="C86" s="48" t="s">
        <v>586</v>
      </c>
      <c r="D86" s="48" t="s">
        <v>70</v>
      </c>
      <c r="E86" s="48" t="s">
        <v>1054</v>
      </c>
      <c r="F86" s="48" t="s">
        <v>774</v>
      </c>
      <c r="G86" s="48" t="s">
        <v>775</v>
      </c>
      <c r="H86" s="48">
        <v>73</v>
      </c>
      <c r="I86" s="1"/>
      <c r="J86" s="1"/>
    </row>
    <row r="87" spans="2:10 16384:16384" s="39" customFormat="1" ht="12.9" customHeight="1" x14ac:dyDescent="0.25">
      <c r="B87" s="48" t="s">
        <v>576</v>
      </c>
      <c r="C87" s="48" t="s">
        <v>586</v>
      </c>
      <c r="D87" s="48" t="s">
        <v>71</v>
      </c>
      <c r="E87" s="48" t="s">
        <v>1055</v>
      </c>
      <c r="F87" s="48" t="s">
        <v>863</v>
      </c>
      <c r="G87" s="48" t="s">
        <v>864</v>
      </c>
      <c r="H87" s="48">
        <v>1</v>
      </c>
      <c r="I87" s="1"/>
      <c r="XFD87" s="50"/>
    </row>
    <row r="88" spans="2:10 16384:16384" s="39" customFormat="1" ht="12.9" customHeight="1" x14ac:dyDescent="0.25">
      <c r="B88" s="48" t="s">
        <v>576</v>
      </c>
      <c r="C88" s="48" t="s">
        <v>586</v>
      </c>
      <c r="D88" s="48" t="s">
        <v>71</v>
      </c>
      <c r="E88" s="48" t="s">
        <v>1055</v>
      </c>
      <c r="F88" s="48" t="s">
        <v>499</v>
      </c>
      <c r="G88" s="48" t="s">
        <v>500</v>
      </c>
      <c r="H88" s="48">
        <v>6</v>
      </c>
      <c r="I88" s="1"/>
      <c r="XFD88" s="50"/>
    </row>
    <row r="89" spans="2:10 16384:16384" s="39" customFormat="1" ht="12.9" customHeight="1" x14ac:dyDescent="0.25">
      <c r="B89" s="48" t="s">
        <v>576</v>
      </c>
      <c r="C89" s="48" t="s">
        <v>586</v>
      </c>
      <c r="D89" s="48" t="s">
        <v>71</v>
      </c>
      <c r="E89" s="48" t="s">
        <v>1055</v>
      </c>
      <c r="F89" s="48" t="s">
        <v>841</v>
      </c>
      <c r="G89" s="48" t="s">
        <v>842</v>
      </c>
      <c r="H89" s="48">
        <v>1</v>
      </c>
      <c r="I89" s="1"/>
      <c r="XFD89" s="50"/>
    </row>
    <row r="90" spans="2:10 16384:16384" s="39" customFormat="1" ht="12.9" customHeight="1" x14ac:dyDescent="0.25">
      <c r="B90" s="48" t="s">
        <v>576</v>
      </c>
      <c r="C90" s="48" t="s">
        <v>586</v>
      </c>
      <c r="D90" s="48" t="s">
        <v>73</v>
      </c>
      <c r="E90" s="48" t="s">
        <v>1056</v>
      </c>
      <c r="F90" s="48" t="s">
        <v>835</v>
      </c>
      <c r="G90" s="48" t="s">
        <v>836</v>
      </c>
      <c r="H90" s="48">
        <v>34</v>
      </c>
      <c r="I90" s="1"/>
      <c r="XFD90" s="50"/>
    </row>
    <row r="91" spans="2:10 16384:16384" s="39" customFormat="1" ht="12.9" customHeight="1" x14ac:dyDescent="0.25">
      <c r="B91" s="48" t="s">
        <v>576</v>
      </c>
      <c r="C91" s="48" t="s">
        <v>586</v>
      </c>
      <c r="D91" s="48" t="s">
        <v>74</v>
      </c>
      <c r="E91" s="48" t="s">
        <v>1057</v>
      </c>
      <c r="F91" s="48" t="s">
        <v>461</v>
      </c>
      <c r="G91" s="48" t="s">
        <v>462</v>
      </c>
      <c r="H91" s="48">
        <v>14</v>
      </c>
      <c r="I91" s="1"/>
      <c r="XFD91" s="50"/>
    </row>
    <row r="92" spans="2:10 16384:16384" s="39" customFormat="1" ht="12.9" customHeight="1" x14ac:dyDescent="0.25">
      <c r="B92" s="48" t="s">
        <v>576</v>
      </c>
      <c r="C92" s="48" t="s">
        <v>586</v>
      </c>
      <c r="D92" s="48" t="s">
        <v>80</v>
      </c>
      <c r="E92" s="48" t="s">
        <v>1064</v>
      </c>
      <c r="F92" s="48" t="s">
        <v>484</v>
      </c>
      <c r="G92" s="48" t="s">
        <v>485</v>
      </c>
      <c r="H92" s="48">
        <v>12</v>
      </c>
      <c r="I92" s="1"/>
      <c r="XFD92" s="50"/>
    </row>
    <row r="93" spans="2:10 16384:16384" s="39" customFormat="1" ht="12.9" customHeight="1" x14ac:dyDescent="0.25">
      <c r="B93" s="48" t="s">
        <v>576</v>
      </c>
      <c r="C93" s="48" t="s">
        <v>586</v>
      </c>
      <c r="D93" s="48" t="s">
        <v>80</v>
      </c>
      <c r="E93" s="48" t="s">
        <v>1064</v>
      </c>
      <c r="F93" s="48" t="s">
        <v>486</v>
      </c>
      <c r="G93" s="48" t="s">
        <v>487</v>
      </c>
      <c r="H93" s="48">
        <v>14</v>
      </c>
      <c r="I93" s="1"/>
      <c r="XFD93" s="50"/>
    </row>
    <row r="94" spans="2:10 16384:16384" s="39" customFormat="1" ht="12.9" customHeight="1" x14ac:dyDescent="0.25">
      <c r="B94" s="48" t="s">
        <v>576</v>
      </c>
      <c r="C94" s="48" t="s">
        <v>586</v>
      </c>
      <c r="D94" s="48" t="s">
        <v>81</v>
      </c>
      <c r="E94" s="48" t="s">
        <v>1067</v>
      </c>
      <c r="F94" s="48" t="s">
        <v>813</v>
      </c>
      <c r="G94" s="48" t="s">
        <v>814</v>
      </c>
      <c r="H94" s="48">
        <v>9</v>
      </c>
      <c r="I94" s="1"/>
      <c r="XFD94" s="50"/>
    </row>
    <row r="95" spans="2:10 16384:16384" s="39" customFormat="1" ht="12.9" customHeight="1" x14ac:dyDescent="0.25">
      <c r="B95" s="48" t="s">
        <v>576</v>
      </c>
      <c r="C95" s="48" t="s">
        <v>586</v>
      </c>
      <c r="D95" s="48" t="s">
        <v>82</v>
      </c>
      <c r="E95" s="48" t="s">
        <v>1068</v>
      </c>
      <c r="F95" s="48" t="s">
        <v>463</v>
      </c>
      <c r="G95" s="48" t="s">
        <v>464</v>
      </c>
      <c r="H95" s="48">
        <v>13</v>
      </c>
      <c r="I95" s="1"/>
      <c r="XFD95" s="50"/>
    </row>
    <row r="96" spans="2:10 16384:16384" s="39" customFormat="1" ht="12.9" customHeight="1" x14ac:dyDescent="0.25">
      <c r="B96" s="48" t="s">
        <v>574</v>
      </c>
      <c r="C96" s="48" t="s">
        <v>587</v>
      </c>
      <c r="D96" s="48" t="s">
        <v>60</v>
      </c>
      <c r="E96" s="48" t="s">
        <v>809</v>
      </c>
      <c r="F96" s="48" t="s">
        <v>839</v>
      </c>
      <c r="G96" s="48" t="s">
        <v>840</v>
      </c>
      <c r="H96" s="48">
        <v>3</v>
      </c>
      <c r="I96" s="1"/>
      <c r="XFD96" s="50"/>
    </row>
    <row r="97" spans="2:10 16384:16384" s="39" customFormat="1" ht="12.9" customHeight="1" x14ac:dyDescent="0.25">
      <c r="B97" s="48" t="s">
        <v>574</v>
      </c>
      <c r="C97" s="48" t="str">
        <f>VLOOKUP(B97,'Provider - All'!B:C,2,0)</f>
        <v>North East and Yorkshire Commissioning Region</v>
      </c>
      <c r="D97" s="48" t="s">
        <v>103</v>
      </c>
      <c r="E97" s="48" t="str">
        <f>VLOOKUP(D97,'Provider - All'!D:E,2,0)</f>
        <v>York Teaching Hospital NHS Foundation Trust</v>
      </c>
      <c r="F97" s="48" t="s">
        <v>855</v>
      </c>
      <c r="G97" s="48" t="s">
        <v>856</v>
      </c>
      <c r="H97" s="48">
        <v>1</v>
      </c>
      <c r="I97" s="1"/>
      <c r="XFD97" s="50"/>
    </row>
    <row r="98" spans="2:10 16384:16384" s="39" customFormat="1" ht="12.9" customHeight="1" x14ac:dyDescent="0.25">
      <c r="B98" s="48" t="s">
        <v>574</v>
      </c>
      <c r="C98" s="48" t="str">
        <f>VLOOKUP(B98,'Provider - All'!B:C,2,0)</f>
        <v>North East and Yorkshire Commissioning Region</v>
      </c>
      <c r="D98" s="48" t="s">
        <v>103</v>
      </c>
      <c r="E98" s="48" t="str">
        <f>VLOOKUP(D98,'Provider - All'!D:E,2,0)</f>
        <v>York Teaching Hospital NHS Foundation Trust</v>
      </c>
      <c r="F98" s="48" t="s">
        <v>857</v>
      </c>
      <c r="G98" s="48" t="s">
        <v>858</v>
      </c>
      <c r="H98" s="48">
        <v>3</v>
      </c>
      <c r="I98" s="1"/>
      <c r="XFD98" s="50"/>
    </row>
    <row r="99" spans="2:10 16384:16384" s="39" customFormat="1" ht="12.9" customHeight="1" x14ac:dyDescent="0.25">
      <c r="I99" s="1"/>
      <c r="J99" s="1"/>
    </row>
    <row r="100" spans="2:10 16384:16384" s="39" customFormat="1" ht="12.9" customHeight="1" x14ac:dyDescent="0.25">
      <c r="B100" s="111" t="s">
        <v>28</v>
      </c>
      <c r="C100" s="50"/>
      <c r="D100" s="50"/>
      <c r="E100" s="50"/>
      <c r="F100" s="50"/>
      <c r="G100" s="50"/>
      <c r="H100" s="50"/>
      <c r="I100" s="1"/>
      <c r="J100" s="1"/>
    </row>
    <row r="101" spans="2:10 16384:16384" s="39" customFormat="1" ht="23.4" customHeight="1" x14ac:dyDescent="0.25">
      <c r="B101" s="135" t="s">
        <v>804</v>
      </c>
      <c r="C101" s="135"/>
      <c r="D101" s="135"/>
      <c r="E101" s="135"/>
      <c r="F101" s="135"/>
      <c r="G101" s="135"/>
      <c r="H101" s="135"/>
      <c r="I101" s="1"/>
      <c r="J101" s="1"/>
    </row>
    <row r="102" spans="2:10 16384:16384" s="39" customFormat="1" ht="12.9" customHeight="1" x14ac:dyDescent="0.25">
      <c r="B102" s="118"/>
      <c r="C102" s="118"/>
      <c r="D102" s="118"/>
      <c r="E102" s="118"/>
      <c r="F102" s="118"/>
      <c r="G102" s="118"/>
      <c r="H102" s="118"/>
      <c r="I102" s="1"/>
      <c r="J102" s="1"/>
    </row>
    <row r="103" spans="2:10 16384:16384" s="39" customFormat="1" ht="42" customHeight="1" x14ac:dyDescent="0.25">
      <c r="B103" s="130" t="s">
        <v>797</v>
      </c>
      <c r="C103" s="130"/>
      <c r="D103" s="130"/>
      <c r="E103" s="130"/>
      <c r="F103" s="130"/>
      <c r="G103" s="130"/>
      <c r="H103" s="130"/>
      <c r="I103" s="1"/>
      <c r="J103" s="1"/>
    </row>
    <row r="104" spans="2:10 16384:16384" s="39" customFormat="1" ht="12.6" customHeight="1" x14ac:dyDescent="0.25">
      <c r="B104" s="117"/>
      <c r="C104" s="117"/>
      <c r="D104" s="117"/>
      <c r="E104" s="117"/>
      <c r="F104" s="117"/>
      <c r="G104" s="117"/>
      <c r="H104" s="117"/>
      <c r="I104" s="1"/>
      <c r="J104" s="1"/>
    </row>
    <row r="105" spans="2:10 16384:16384" s="39" customFormat="1" ht="13.2" customHeight="1" x14ac:dyDescent="0.25">
      <c r="B105" s="130" t="s">
        <v>798</v>
      </c>
      <c r="C105" s="130"/>
      <c r="D105" s="130"/>
      <c r="E105" s="130"/>
      <c r="F105" s="130"/>
      <c r="G105" s="130"/>
      <c r="H105" s="130"/>
      <c r="I105" s="1"/>
      <c r="J105" s="1"/>
    </row>
    <row r="106" spans="2:10 16384:16384" s="39" customFormat="1" ht="12.9" customHeight="1" x14ac:dyDescent="0.25">
      <c r="B106" s="117"/>
      <c r="C106" s="117"/>
      <c r="D106" s="117"/>
      <c r="E106" s="117"/>
      <c r="F106" s="117"/>
      <c r="G106" s="117"/>
      <c r="H106" s="117"/>
      <c r="I106" s="1"/>
      <c r="J106" s="1"/>
    </row>
    <row r="107" spans="2:10 16384:16384" s="39" customFormat="1" ht="12.9" customHeight="1" x14ac:dyDescent="0.25">
      <c r="B107" s="130" t="s">
        <v>799</v>
      </c>
      <c r="C107" s="130"/>
      <c r="D107" s="130"/>
      <c r="E107" s="130"/>
      <c r="F107" s="130"/>
      <c r="G107" s="130"/>
      <c r="H107" s="130"/>
      <c r="I107" s="1"/>
      <c r="J107" s="1"/>
    </row>
    <row r="108" spans="2:10 16384:16384" s="39" customFormat="1" ht="12.9" customHeight="1" x14ac:dyDescent="0.25">
      <c r="B108" s="38"/>
      <c r="C108" s="38"/>
      <c r="D108" s="38"/>
      <c r="E108" s="38"/>
      <c r="F108" s="38"/>
      <c r="G108" s="1"/>
      <c r="H108" s="1"/>
      <c r="I108" s="1"/>
      <c r="J108" s="1"/>
    </row>
    <row r="109" spans="2:10 16384:16384" s="39" customFormat="1" ht="12.9" customHeight="1" x14ac:dyDescent="0.25">
      <c r="B109" s="130" t="s">
        <v>825</v>
      </c>
      <c r="C109" s="130"/>
      <c r="D109" s="130"/>
      <c r="E109" s="130"/>
      <c r="F109" s="130"/>
      <c r="G109" s="130"/>
      <c r="H109" s="130"/>
      <c r="I109" s="1"/>
      <c r="J109" s="1"/>
    </row>
    <row r="110" spans="2:10 16384:16384" s="39" customFormat="1" ht="12.9" customHeight="1" x14ac:dyDescent="0.25">
      <c r="B110" s="1"/>
      <c r="C110" s="1"/>
      <c r="D110" s="1"/>
      <c r="E110" s="1"/>
      <c r="F110" s="1"/>
      <c r="G110" s="1"/>
      <c r="H110" s="1"/>
      <c r="I110" s="1"/>
      <c r="J110" s="1"/>
    </row>
    <row r="111" spans="2:10 16384:16384" ht="12.9" customHeight="1" x14ac:dyDescent="0.25">
      <c r="B111" s="133" t="s">
        <v>1169</v>
      </c>
      <c r="C111" s="133"/>
      <c r="D111" s="133"/>
      <c r="E111" s="133"/>
      <c r="F111" s="133"/>
      <c r="G111" s="133"/>
      <c r="H111" s="133"/>
    </row>
  </sheetData>
  <sortState xmlns:xlrd2="http://schemas.microsoft.com/office/spreadsheetml/2017/richdata2" ref="B18:I98">
    <sortCondition ref="B18"/>
    <sortCondition ref="E18"/>
  </sortState>
  <mergeCells count="6">
    <mergeCell ref="B111:H111"/>
    <mergeCell ref="B103:H103"/>
    <mergeCell ref="B105:H105"/>
    <mergeCell ref="B107:H107"/>
    <mergeCell ref="B101:H101"/>
    <mergeCell ref="B109:H109"/>
  </mergeCells>
  <phoneticPr fontId="0" type="noConversion"/>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I269"/>
  <sheetViews>
    <sheetView showGridLines="0" zoomScale="90" zoomScaleNormal="90" workbookViewId="0">
      <pane ySplit="16" topLeftCell="A17" activePane="bottomLeft" state="frozen"/>
      <selection activeCell="B220" sqref="B220:H220"/>
      <selection pane="bottomLeft"/>
    </sheetView>
  </sheetViews>
  <sheetFormatPr defaultColWidth="9.109375" defaultRowHeight="12.9" customHeight="1" x14ac:dyDescent="0.25"/>
  <cols>
    <col min="1" max="1" width="2" style="43" customWidth="1"/>
    <col min="2" max="2" width="15.6640625" style="1" customWidth="1"/>
    <col min="3" max="3" width="53.6640625" style="1" customWidth="1"/>
    <col min="4" max="4" width="21.44140625" style="1" bestFit="1" customWidth="1"/>
    <col min="5" max="5" width="78.33203125" style="1" bestFit="1" customWidth="1"/>
    <col min="6" max="6" width="17.5546875" style="1" bestFit="1" customWidth="1"/>
    <col min="7" max="7" width="25.6640625" style="1" bestFit="1" customWidth="1"/>
    <col min="8" max="8" width="18.109375" style="1" bestFit="1" customWidth="1"/>
    <col min="9" max="9" width="9.109375" style="1" customWidth="1"/>
    <col min="10" max="16384" width="9.109375" style="1"/>
  </cols>
  <sheetData>
    <row r="1" spans="1:8" s="15" customFormat="1" ht="12.9" customHeight="1" x14ac:dyDescent="0.25">
      <c r="A1" s="42"/>
    </row>
    <row r="2" spans="1:8" ht="15" customHeight="1" x14ac:dyDescent="0.25">
      <c r="B2" s="16" t="s">
        <v>25</v>
      </c>
      <c r="C2" s="40" t="s">
        <v>37</v>
      </c>
      <c r="D2" s="40"/>
      <c r="E2" s="16"/>
    </row>
    <row r="3" spans="1:8" ht="12.9" customHeight="1" x14ac:dyDescent="0.25">
      <c r="B3" s="16" t="s">
        <v>29</v>
      </c>
      <c r="C3" s="1" t="s">
        <v>38</v>
      </c>
    </row>
    <row r="4" spans="1:8" ht="12.9" customHeight="1" x14ac:dyDescent="0.25">
      <c r="B4" s="16"/>
      <c r="C4" s="17"/>
      <c r="D4" s="17"/>
      <c r="E4" s="16"/>
    </row>
    <row r="5" spans="1:8" ht="15" customHeight="1" x14ac:dyDescent="0.25">
      <c r="B5" s="16" t="s">
        <v>26</v>
      </c>
      <c r="C5" s="66" t="str">
        <f>Publicationmonth</f>
        <v>February 2020</v>
      </c>
      <c r="D5" s="41"/>
    </row>
    <row r="6" spans="1:8" ht="12.9" customHeight="1" x14ac:dyDescent="0.25">
      <c r="B6" s="16" t="s">
        <v>788</v>
      </c>
      <c r="C6" s="1" t="str">
        <f>'National &amp; Regional Team'!C6</f>
        <v>MSA, collected via SDCS, NHS England and NHS Improvement (MSA breaches)</v>
      </c>
      <c r="D6" s="17"/>
      <c r="E6" s="17"/>
    </row>
    <row r="7" spans="1:8" ht="12.9" customHeight="1" x14ac:dyDescent="0.25">
      <c r="B7" s="16"/>
      <c r="C7" s="1" t="str">
        <f>'National &amp; Regional Team'!C7</f>
        <v>Hospital Episode Statistics (HES), NHS Digital (FCE data)</v>
      </c>
      <c r="D7" s="17"/>
      <c r="E7" s="17"/>
    </row>
    <row r="8" spans="1:8" ht="12.9" customHeight="1" x14ac:dyDescent="0.25">
      <c r="B8" s="16" t="s">
        <v>31</v>
      </c>
      <c r="C8" s="1" t="s">
        <v>39</v>
      </c>
      <c r="F8" s="16"/>
      <c r="G8" s="16"/>
    </row>
    <row r="9" spans="1:8" ht="12.9" customHeight="1" x14ac:dyDescent="0.25">
      <c r="B9" s="16" t="s">
        <v>27</v>
      </c>
      <c r="C9" s="1" t="str">
        <f>Publicationdate</f>
        <v>9th April 2020</v>
      </c>
    </row>
    <row r="10" spans="1:8" ht="12.9" customHeight="1" x14ac:dyDescent="0.25">
      <c r="B10" s="16" t="s">
        <v>30</v>
      </c>
      <c r="C10" s="1" t="s">
        <v>32</v>
      </c>
      <c r="E10" s="16"/>
    </row>
    <row r="11" spans="1:8" ht="12.9" customHeight="1" x14ac:dyDescent="0.25">
      <c r="B11" s="16" t="s">
        <v>34</v>
      </c>
      <c r="C11" s="1" t="s">
        <v>36</v>
      </c>
      <c r="E11" s="16"/>
      <c r="F11" s="24"/>
      <c r="G11" s="24"/>
    </row>
    <row r="12" spans="1:8" ht="12.9" customHeight="1" x14ac:dyDescent="0.25">
      <c r="B12" s="16" t="s">
        <v>35</v>
      </c>
      <c r="C12" s="1" t="s">
        <v>548</v>
      </c>
      <c r="E12" s="16"/>
    </row>
    <row r="13" spans="1:8" ht="12.9" customHeight="1" x14ac:dyDescent="0.25">
      <c r="F13" s="18"/>
      <c r="G13" s="18"/>
      <c r="H13" s="44"/>
    </row>
    <row r="14" spans="1:8" ht="15" customHeight="1" x14ac:dyDescent="0.25">
      <c r="B14" s="19" t="s">
        <v>21</v>
      </c>
      <c r="C14" s="19"/>
      <c r="D14" s="19"/>
    </row>
    <row r="15" spans="1:8" ht="47.4" customHeight="1" x14ac:dyDescent="0.25">
      <c r="B15" s="5" t="s">
        <v>456</v>
      </c>
      <c r="C15" s="11" t="s">
        <v>457</v>
      </c>
      <c r="D15" s="11" t="s">
        <v>19</v>
      </c>
      <c r="E15" s="11" t="s">
        <v>20</v>
      </c>
      <c r="F15" s="11" t="s">
        <v>794</v>
      </c>
      <c r="G15" s="102" t="s">
        <v>793</v>
      </c>
      <c r="H15" s="103" t="s">
        <v>792</v>
      </c>
    </row>
    <row r="16" spans="1:8" ht="12.9" customHeight="1" x14ac:dyDescent="0.25">
      <c r="B16" s="8" t="s">
        <v>32</v>
      </c>
      <c r="C16" s="8" t="s">
        <v>875</v>
      </c>
      <c r="D16" s="8" t="s">
        <v>32</v>
      </c>
      <c r="E16" s="6" t="s">
        <v>42</v>
      </c>
      <c r="F16" s="7">
        <v>4921</v>
      </c>
      <c r="G16" s="7">
        <v>1580285</v>
      </c>
      <c r="H16" s="23">
        <f>ROUND(F16/G16*1000,1)</f>
        <v>3.1</v>
      </c>
    </row>
    <row r="17" spans="2:8" ht="6.9" customHeight="1" x14ac:dyDescent="0.25">
      <c r="E17" s="78"/>
    </row>
    <row r="18" spans="2:8" ht="12.9" customHeight="1" x14ac:dyDescent="0.25">
      <c r="B18" s="25" t="s">
        <v>446</v>
      </c>
      <c r="C18" s="25" t="s">
        <v>553</v>
      </c>
      <c r="D18" s="25" t="s">
        <v>161</v>
      </c>
      <c r="E18" s="77" t="s">
        <v>1102</v>
      </c>
      <c r="F18" s="25">
        <v>15</v>
      </c>
      <c r="G18" s="113">
        <v>12205</v>
      </c>
      <c r="H18" s="46">
        <f>IF(G18="*","*",IF(ISERROR(F18/G18*1000),"N/A",(ROUND(F18/G18*1000,1))))</f>
        <v>1.2</v>
      </c>
    </row>
    <row r="19" spans="2:8" ht="12.9" customHeight="1" x14ac:dyDescent="0.25">
      <c r="B19" s="33" t="s">
        <v>446</v>
      </c>
      <c r="C19" s="33" t="s">
        <v>553</v>
      </c>
      <c r="D19" s="33" t="s">
        <v>370</v>
      </c>
      <c r="E19" s="48" t="s">
        <v>880</v>
      </c>
      <c r="F19" s="33">
        <v>27</v>
      </c>
      <c r="G19" s="112">
        <v>26185</v>
      </c>
      <c r="H19" s="47">
        <f t="shared" ref="H19:H81" si="0">IF(G19="*","*",IF(ISERROR(F19/G19*1000),"N/A",(ROUND(F19/G19*1000,1))))</f>
        <v>1</v>
      </c>
    </row>
    <row r="20" spans="2:8" ht="12.9" customHeight="1" x14ac:dyDescent="0.25">
      <c r="B20" s="33" t="s">
        <v>446</v>
      </c>
      <c r="C20" s="33" t="s">
        <v>553</v>
      </c>
      <c r="D20" s="33" t="s">
        <v>166</v>
      </c>
      <c r="E20" s="48" t="s">
        <v>1103</v>
      </c>
      <c r="F20" s="33">
        <v>0</v>
      </c>
      <c r="G20" s="112">
        <v>13280</v>
      </c>
      <c r="H20" s="47">
        <f t="shared" si="0"/>
        <v>0</v>
      </c>
    </row>
    <row r="21" spans="2:8" ht="12.9" customHeight="1" x14ac:dyDescent="0.25">
      <c r="B21" s="33" t="s">
        <v>446</v>
      </c>
      <c r="C21" s="33" t="s">
        <v>553</v>
      </c>
      <c r="D21" s="33" t="s">
        <v>167</v>
      </c>
      <c r="E21" s="48" t="s">
        <v>886</v>
      </c>
      <c r="F21" s="33">
        <v>0</v>
      </c>
      <c r="G21" s="112">
        <v>6140</v>
      </c>
      <c r="H21" s="47">
        <f t="shared" si="0"/>
        <v>0</v>
      </c>
    </row>
    <row r="22" spans="2:8" ht="12.9" customHeight="1" x14ac:dyDescent="0.25">
      <c r="B22" s="33" t="s">
        <v>446</v>
      </c>
      <c r="C22" s="33" t="s">
        <v>553</v>
      </c>
      <c r="D22" s="33" t="s">
        <v>170</v>
      </c>
      <c r="E22" s="48" t="s">
        <v>889</v>
      </c>
      <c r="F22" s="33">
        <v>0</v>
      </c>
      <c r="G22" s="112">
        <v>4210</v>
      </c>
      <c r="H22" s="47">
        <f t="shared" si="0"/>
        <v>0</v>
      </c>
    </row>
    <row r="23" spans="2:8" s="1" customFormat="1" ht="12.9" customHeight="1" x14ac:dyDescent="0.25">
      <c r="B23" s="33" t="s">
        <v>446</v>
      </c>
      <c r="C23" s="33" t="s">
        <v>553</v>
      </c>
      <c r="D23" s="33" t="s">
        <v>171</v>
      </c>
      <c r="E23" s="48" t="s">
        <v>1104</v>
      </c>
      <c r="F23" s="33">
        <v>2</v>
      </c>
      <c r="G23" s="112">
        <v>15755</v>
      </c>
      <c r="H23" s="47">
        <f t="shared" si="0"/>
        <v>0.1</v>
      </c>
    </row>
    <row r="24" spans="2:8" s="1" customFormat="1" ht="12.9" customHeight="1" x14ac:dyDescent="0.25">
      <c r="B24" s="33" t="s">
        <v>446</v>
      </c>
      <c r="C24" s="33" t="s">
        <v>553</v>
      </c>
      <c r="D24" s="33" t="s">
        <v>169</v>
      </c>
      <c r="E24" s="48" t="s">
        <v>1105</v>
      </c>
      <c r="F24" s="107">
        <v>2637</v>
      </c>
      <c r="G24" s="112">
        <v>9915</v>
      </c>
      <c r="H24" s="47">
        <f t="shared" ref="H24" si="1">IF(G24="*","*",IF(ISERROR(F24/G24*1000),"N/A",(ROUND(F24/G24*1000,1))))</f>
        <v>266</v>
      </c>
    </row>
    <row r="25" spans="2:8" s="1" customFormat="1" ht="12.9" customHeight="1" x14ac:dyDescent="0.25">
      <c r="B25" s="33" t="s">
        <v>446</v>
      </c>
      <c r="C25" s="33" t="s">
        <v>553</v>
      </c>
      <c r="D25" s="33" t="s">
        <v>376</v>
      </c>
      <c r="E25" s="48" t="s">
        <v>891</v>
      </c>
      <c r="F25" s="33">
        <v>0</v>
      </c>
      <c r="G25" s="112">
        <v>6685</v>
      </c>
      <c r="H25" s="47">
        <f t="shared" si="0"/>
        <v>0</v>
      </c>
    </row>
    <row r="26" spans="2:8" s="1" customFormat="1" ht="12.9" customHeight="1" x14ac:dyDescent="0.25">
      <c r="B26" s="33" t="s">
        <v>446</v>
      </c>
      <c r="C26" s="33" t="s">
        <v>553</v>
      </c>
      <c r="D26" s="33" t="s">
        <v>377</v>
      </c>
      <c r="E26" s="48" t="s">
        <v>893</v>
      </c>
      <c r="F26" s="33">
        <v>31</v>
      </c>
      <c r="G26" s="112">
        <v>20435</v>
      </c>
      <c r="H26" s="47">
        <f t="shared" si="0"/>
        <v>1.5</v>
      </c>
    </row>
    <row r="27" spans="2:8" s="1" customFormat="1" ht="12.9" customHeight="1" x14ac:dyDescent="0.25">
      <c r="B27" s="33" t="s">
        <v>446</v>
      </c>
      <c r="C27" s="33" t="s">
        <v>553</v>
      </c>
      <c r="D27" s="33" t="s">
        <v>378</v>
      </c>
      <c r="E27" s="48" t="s">
        <v>894</v>
      </c>
      <c r="F27" s="33">
        <v>0</v>
      </c>
      <c r="G27" s="112">
        <v>21645</v>
      </c>
      <c r="H27" s="47">
        <f t="shared" si="0"/>
        <v>0</v>
      </c>
    </row>
    <row r="28" spans="2:8" s="1" customFormat="1" ht="12.9" customHeight="1" x14ac:dyDescent="0.25">
      <c r="B28" s="33" t="s">
        <v>446</v>
      </c>
      <c r="C28" s="33" t="s">
        <v>553</v>
      </c>
      <c r="D28" s="33" t="s">
        <v>379</v>
      </c>
      <c r="E28" s="48" t="s">
        <v>895</v>
      </c>
      <c r="F28" s="33">
        <v>0</v>
      </c>
      <c r="G28" s="112">
        <v>7430</v>
      </c>
      <c r="H28" s="47">
        <f t="shared" si="0"/>
        <v>0</v>
      </c>
    </row>
    <row r="29" spans="2:8" s="1" customFormat="1" ht="12.9" customHeight="1" x14ac:dyDescent="0.25">
      <c r="B29" s="33" t="s">
        <v>446</v>
      </c>
      <c r="C29" s="33" t="s">
        <v>553</v>
      </c>
      <c r="D29" s="33" t="s">
        <v>380</v>
      </c>
      <c r="E29" s="48" t="s">
        <v>1106</v>
      </c>
      <c r="F29" s="33">
        <v>0</v>
      </c>
      <c r="G29" s="112">
        <v>14095</v>
      </c>
      <c r="H29" s="47">
        <f t="shared" si="0"/>
        <v>0</v>
      </c>
    </row>
    <row r="30" spans="2:8" s="1" customFormat="1" ht="12.9" customHeight="1" x14ac:dyDescent="0.25">
      <c r="B30" s="33" t="s">
        <v>446</v>
      </c>
      <c r="C30" s="33" t="s">
        <v>553</v>
      </c>
      <c r="D30" s="33" t="s">
        <v>453</v>
      </c>
      <c r="E30" s="48" t="s">
        <v>897</v>
      </c>
      <c r="F30" s="49">
        <v>20</v>
      </c>
      <c r="G30" s="112">
        <v>19630</v>
      </c>
      <c r="H30" s="47">
        <f t="shared" si="0"/>
        <v>1</v>
      </c>
    </row>
    <row r="31" spans="2:8" s="1" customFormat="1" ht="12.9" customHeight="1" x14ac:dyDescent="0.25">
      <c r="B31" s="33" t="s">
        <v>446</v>
      </c>
      <c r="C31" s="33" t="s">
        <v>553</v>
      </c>
      <c r="D31" s="33" t="s">
        <v>382</v>
      </c>
      <c r="E31" s="48" t="s">
        <v>899</v>
      </c>
      <c r="F31" s="33">
        <v>37</v>
      </c>
      <c r="G31" s="112">
        <v>7590</v>
      </c>
      <c r="H31" s="47">
        <f t="shared" si="0"/>
        <v>4.9000000000000004</v>
      </c>
    </row>
    <row r="32" spans="2:8" s="1" customFormat="1" ht="12.9" customHeight="1" x14ac:dyDescent="0.25">
      <c r="B32" s="33" t="s">
        <v>446</v>
      </c>
      <c r="C32" s="33" t="s">
        <v>553</v>
      </c>
      <c r="D32" s="33" t="s">
        <v>385</v>
      </c>
      <c r="E32" s="48" t="s">
        <v>902</v>
      </c>
      <c r="F32" s="33">
        <v>0</v>
      </c>
      <c r="G32" s="112">
        <v>3685</v>
      </c>
      <c r="H32" s="47">
        <f t="shared" si="0"/>
        <v>0</v>
      </c>
    </row>
    <row r="33" spans="2:8" s="1" customFormat="1" ht="12.9" customHeight="1" x14ac:dyDescent="0.25">
      <c r="B33" s="33" t="s">
        <v>446</v>
      </c>
      <c r="C33" s="33" t="s">
        <v>553</v>
      </c>
      <c r="D33" s="33" t="s">
        <v>386</v>
      </c>
      <c r="E33" s="48" t="s">
        <v>903</v>
      </c>
      <c r="F33" s="33">
        <v>37</v>
      </c>
      <c r="G33" s="112">
        <v>17180</v>
      </c>
      <c r="H33" s="47">
        <f t="shared" si="0"/>
        <v>2.2000000000000002</v>
      </c>
    </row>
    <row r="34" spans="2:8" s="1" customFormat="1" ht="12.9" customHeight="1" x14ac:dyDescent="0.25">
      <c r="B34" s="33" t="s">
        <v>446</v>
      </c>
      <c r="C34" s="33" t="s">
        <v>553</v>
      </c>
      <c r="D34" s="33" t="s">
        <v>387</v>
      </c>
      <c r="E34" s="48" t="s">
        <v>904</v>
      </c>
      <c r="F34" s="33">
        <v>1</v>
      </c>
      <c r="G34" s="112">
        <v>1350</v>
      </c>
      <c r="H34" s="47">
        <f t="shared" si="0"/>
        <v>0.7</v>
      </c>
    </row>
    <row r="35" spans="2:8" s="1" customFormat="1" ht="12.9" customHeight="1" x14ac:dyDescent="0.25">
      <c r="B35" s="33" t="s">
        <v>446</v>
      </c>
      <c r="C35" s="33" t="s">
        <v>553</v>
      </c>
      <c r="D35" s="33" t="s">
        <v>390</v>
      </c>
      <c r="E35" s="48" t="s">
        <v>908</v>
      </c>
      <c r="F35" s="33">
        <v>0</v>
      </c>
      <c r="G35" s="112">
        <v>13480</v>
      </c>
      <c r="H35" s="47">
        <f t="shared" si="0"/>
        <v>0</v>
      </c>
    </row>
    <row r="36" spans="2:8" s="1" customFormat="1" ht="12.9" customHeight="1" x14ac:dyDescent="0.25">
      <c r="B36" s="33" t="s">
        <v>446</v>
      </c>
      <c r="C36" s="33" t="s">
        <v>553</v>
      </c>
      <c r="D36" s="33" t="s">
        <v>391</v>
      </c>
      <c r="E36" s="48" t="s">
        <v>909</v>
      </c>
      <c r="F36" s="33">
        <v>12</v>
      </c>
      <c r="G36" s="112">
        <v>5500</v>
      </c>
      <c r="H36" s="47">
        <f t="shared" si="0"/>
        <v>2.2000000000000002</v>
      </c>
    </row>
    <row r="37" spans="2:8" s="1" customFormat="1" ht="12.9" customHeight="1" x14ac:dyDescent="0.25">
      <c r="B37" s="33" t="s">
        <v>446</v>
      </c>
      <c r="C37" s="33" t="s">
        <v>553</v>
      </c>
      <c r="D37" s="33" t="s">
        <v>392</v>
      </c>
      <c r="E37" s="48" t="s">
        <v>910</v>
      </c>
      <c r="F37" s="33">
        <v>0</v>
      </c>
      <c r="G37" s="112">
        <v>1895</v>
      </c>
      <c r="H37" s="47">
        <f t="shared" si="0"/>
        <v>0</v>
      </c>
    </row>
    <row r="38" spans="2:8" s="1" customFormat="1" ht="12.9" customHeight="1" x14ac:dyDescent="0.25">
      <c r="B38" s="33" t="s">
        <v>446</v>
      </c>
      <c r="C38" s="33" t="s">
        <v>553</v>
      </c>
      <c r="D38" s="33" t="s">
        <v>394</v>
      </c>
      <c r="E38" s="48" t="s">
        <v>911</v>
      </c>
      <c r="F38" s="33">
        <v>22</v>
      </c>
      <c r="G38" s="112">
        <v>14710</v>
      </c>
      <c r="H38" s="47">
        <f t="shared" si="0"/>
        <v>1.5</v>
      </c>
    </row>
    <row r="39" spans="2:8" s="1" customFormat="1" ht="12.9" customHeight="1" x14ac:dyDescent="0.25">
      <c r="B39" s="33" t="s">
        <v>446</v>
      </c>
      <c r="C39" s="33" t="s">
        <v>553</v>
      </c>
      <c r="D39" s="33" t="s">
        <v>393</v>
      </c>
      <c r="E39" s="48" t="s">
        <v>913</v>
      </c>
      <c r="F39" s="33">
        <v>0</v>
      </c>
      <c r="G39" s="112">
        <v>4545</v>
      </c>
      <c r="H39" s="47">
        <f t="shared" si="0"/>
        <v>0</v>
      </c>
    </row>
    <row r="40" spans="2:8" s="1" customFormat="1" ht="12.9" customHeight="1" x14ac:dyDescent="0.25">
      <c r="B40" s="33" t="s">
        <v>517</v>
      </c>
      <c r="C40" s="33" t="s">
        <v>555</v>
      </c>
      <c r="D40" s="33" t="s">
        <v>426</v>
      </c>
      <c r="E40" s="48" t="s">
        <v>917</v>
      </c>
      <c r="F40" s="33">
        <v>7</v>
      </c>
      <c r="G40" s="112">
        <v>4975</v>
      </c>
      <c r="H40" s="47">
        <f t="shared" si="0"/>
        <v>1.4</v>
      </c>
    </row>
    <row r="41" spans="2:8" s="1" customFormat="1" ht="12.9" customHeight="1" x14ac:dyDescent="0.25">
      <c r="B41" s="33" t="s">
        <v>517</v>
      </c>
      <c r="C41" s="33" t="s">
        <v>555</v>
      </c>
      <c r="D41" s="33" t="s">
        <v>428</v>
      </c>
      <c r="E41" s="48" t="s">
        <v>919</v>
      </c>
      <c r="F41" s="33">
        <v>5</v>
      </c>
      <c r="G41" s="112">
        <v>14965</v>
      </c>
      <c r="H41" s="47">
        <f t="shared" si="0"/>
        <v>0.3</v>
      </c>
    </row>
    <row r="42" spans="2:8" s="1" customFormat="1" ht="12.9" customHeight="1" x14ac:dyDescent="0.25">
      <c r="B42" s="33" t="s">
        <v>517</v>
      </c>
      <c r="C42" s="33" t="s">
        <v>555</v>
      </c>
      <c r="D42" s="33" t="s">
        <v>429</v>
      </c>
      <c r="E42" s="48" t="s">
        <v>920</v>
      </c>
      <c r="F42" s="33">
        <v>211</v>
      </c>
      <c r="G42" s="112">
        <v>8815</v>
      </c>
      <c r="H42" s="47">
        <f t="shared" si="0"/>
        <v>23.9</v>
      </c>
    </row>
    <row r="43" spans="2:8" s="1" customFormat="1" ht="12.9" customHeight="1" x14ac:dyDescent="0.25">
      <c r="B43" s="33" t="s">
        <v>517</v>
      </c>
      <c r="C43" s="33" t="s">
        <v>555</v>
      </c>
      <c r="D43" s="33" t="s">
        <v>430</v>
      </c>
      <c r="E43" s="48" t="s">
        <v>922</v>
      </c>
      <c r="F43" s="33">
        <v>0</v>
      </c>
      <c r="G43" s="112">
        <v>13825</v>
      </c>
      <c r="H43" s="47">
        <f t="shared" si="0"/>
        <v>0</v>
      </c>
    </row>
    <row r="44" spans="2:8" s="1" customFormat="1" ht="12.9" customHeight="1" x14ac:dyDescent="0.25">
      <c r="B44" s="33" t="s">
        <v>517</v>
      </c>
      <c r="C44" s="33" t="s">
        <v>555</v>
      </c>
      <c r="D44" s="33" t="s">
        <v>431</v>
      </c>
      <c r="E44" s="48" t="s">
        <v>924</v>
      </c>
      <c r="F44" s="33">
        <v>0</v>
      </c>
      <c r="G44" s="112">
        <v>4745</v>
      </c>
      <c r="H44" s="47">
        <f t="shared" si="0"/>
        <v>0</v>
      </c>
    </row>
    <row r="45" spans="2:8" s="1" customFormat="1" ht="12.9" customHeight="1" x14ac:dyDescent="0.25">
      <c r="B45" s="33" t="s">
        <v>517</v>
      </c>
      <c r="C45" s="33" t="s">
        <v>555</v>
      </c>
      <c r="D45" s="33" t="s">
        <v>433</v>
      </c>
      <c r="E45" s="48" t="s">
        <v>925</v>
      </c>
      <c r="F45" s="33">
        <v>0</v>
      </c>
      <c r="G45" s="112">
        <v>7215</v>
      </c>
      <c r="H45" s="47">
        <f t="shared" si="0"/>
        <v>0</v>
      </c>
    </row>
    <row r="46" spans="2:8" s="1" customFormat="1" ht="12.9" customHeight="1" x14ac:dyDescent="0.25">
      <c r="B46" s="33" t="s">
        <v>517</v>
      </c>
      <c r="C46" s="33" t="s">
        <v>555</v>
      </c>
      <c r="D46" s="33" t="s">
        <v>434</v>
      </c>
      <c r="E46" s="48" t="s">
        <v>926</v>
      </c>
      <c r="F46" s="33">
        <v>0</v>
      </c>
      <c r="G46" s="112">
        <v>15360</v>
      </c>
      <c r="H46" s="47">
        <f t="shared" si="0"/>
        <v>0</v>
      </c>
    </row>
    <row r="47" spans="2:8" s="1" customFormat="1" ht="12.9" customHeight="1" x14ac:dyDescent="0.25">
      <c r="B47" s="33" t="s">
        <v>517</v>
      </c>
      <c r="C47" s="33" t="s">
        <v>555</v>
      </c>
      <c r="D47" s="33" t="s">
        <v>435</v>
      </c>
      <c r="E47" s="48" t="s">
        <v>1107</v>
      </c>
      <c r="F47" s="33">
        <v>0</v>
      </c>
      <c r="G47" s="112">
        <v>12610</v>
      </c>
      <c r="H47" s="47">
        <f t="shared" si="0"/>
        <v>0</v>
      </c>
    </row>
    <row r="48" spans="2:8" s="1" customFormat="1" ht="12.9" customHeight="1" x14ac:dyDescent="0.25">
      <c r="B48" s="33" t="s">
        <v>517</v>
      </c>
      <c r="C48" s="33" t="s">
        <v>555</v>
      </c>
      <c r="D48" s="33" t="s">
        <v>436</v>
      </c>
      <c r="E48" s="48" t="s">
        <v>928</v>
      </c>
      <c r="F48" s="33">
        <v>0</v>
      </c>
      <c r="G48" s="112">
        <v>9895</v>
      </c>
      <c r="H48" s="47">
        <f t="shared" si="0"/>
        <v>0</v>
      </c>
    </row>
    <row r="49" spans="2:8" s="1" customFormat="1" ht="12.9" customHeight="1" x14ac:dyDescent="0.25">
      <c r="B49" s="33" t="s">
        <v>517</v>
      </c>
      <c r="C49" s="33" t="s">
        <v>555</v>
      </c>
      <c r="D49" s="33" t="s">
        <v>437</v>
      </c>
      <c r="E49" s="48" t="s">
        <v>929</v>
      </c>
      <c r="F49" s="33">
        <v>50</v>
      </c>
      <c r="G49" s="112">
        <v>5715</v>
      </c>
      <c r="H49" s="47">
        <f t="shared" si="0"/>
        <v>8.6999999999999993</v>
      </c>
    </row>
    <row r="50" spans="2:8" s="1" customFormat="1" ht="12.9" customHeight="1" x14ac:dyDescent="0.25">
      <c r="B50" s="33" t="s">
        <v>517</v>
      </c>
      <c r="C50" s="33" t="s">
        <v>555</v>
      </c>
      <c r="D50" s="33" t="s">
        <v>440</v>
      </c>
      <c r="E50" s="48" t="s">
        <v>1108</v>
      </c>
      <c r="F50" s="33">
        <v>4</v>
      </c>
      <c r="G50" s="112">
        <v>9480</v>
      </c>
      <c r="H50" s="47">
        <f t="shared" si="0"/>
        <v>0.4</v>
      </c>
    </row>
    <row r="51" spans="2:8" s="1" customFormat="1" ht="12.9" customHeight="1" x14ac:dyDescent="0.25">
      <c r="B51" s="33" t="s">
        <v>517</v>
      </c>
      <c r="C51" s="33" t="s">
        <v>555</v>
      </c>
      <c r="D51" s="33" t="s">
        <v>441</v>
      </c>
      <c r="E51" s="48" t="s">
        <v>1109</v>
      </c>
      <c r="F51" s="33">
        <v>7</v>
      </c>
      <c r="G51" s="112">
        <v>10110</v>
      </c>
      <c r="H51" s="47">
        <f t="shared" si="0"/>
        <v>0.7</v>
      </c>
    </row>
    <row r="52" spans="2:8" s="1" customFormat="1" ht="12.9" customHeight="1" x14ac:dyDescent="0.25">
      <c r="B52" s="33" t="s">
        <v>517</v>
      </c>
      <c r="C52" s="33" t="s">
        <v>555</v>
      </c>
      <c r="D52" s="33" t="s">
        <v>439</v>
      </c>
      <c r="E52" s="48" t="s">
        <v>1110</v>
      </c>
      <c r="F52" s="33">
        <v>0</v>
      </c>
      <c r="G52" s="112">
        <v>8355</v>
      </c>
      <c r="H52" s="47">
        <f t="shared" si="0"/>
        <v>0</v>
      </c>
    </row>
    <row r="53" spans="2:8" s="1" customFormat="1" ht="12.9" customHeight="1" x14ac:dyDescent="0.25">
      <c r="B53" s="33" t="s">
        <v>517</v>
      </c>
      <c r="C53" s="33" t="s">
        <v>555</v>
      </c>
      <c r="D53" s="33" t="s">
        <v>442</v>
      </c>
      <c r="E53" s="48" t="s">
        <v>934</v>
      </c>
      <c r="F53" s="33">
        <v>0</v>
      </c>
      <c r="G53" s="112">
        <v>13335</v>
      </c>
      <c r="H53" s="47">
        <f t="shared" si="0"/>
        <v>0</v>
      </c>
    </row>
    <row r="54" spans="2:8" s="1" customFormat="1" ht="12.9" customHeight="1" x14ac:dyDescent="0.25">
      <c r="B54" s="33" t="s">
        <v>517</v>
      </c>
      <c r="C54" s="33" t="s">
        <v>555</v>
      </c>
      <c r="D54" s="33" t="s">
        <v>432</v>
      </c>
      <c r="E54" s="48" t="s">
        <v>935</v>
      </c>
      <c r="F54" s="33">
        <v>7</v>
      </c>
      <c r="G54" s="112">
        <v>13540</v>
      </c>
      <c r="H54" s="47">
        <f t="shared" si="0"/>
        <v>0.5</v>
      </c>
    </row>
    <row r="55" spans="2:8" s="1" customFormat="1" ht="12.9" customHeight="1" x14ac:dyDescent="0.25">
      <c r="B55" s="33" t="s">
        <v>517</v>
      </c>
      <c r="C55" s="33" t="s">
        <v>555</v>
      </c>
      <c r="D55" s="33" t="s">
        <v>443</v>
      </c>
      <c r="E55" s="48" t="s">
        <v>936</v>
      </c>
      <c r="F55" s="33">
        <v>0</v>
      </c>
      <c r="G55" s="112">
        <v>3660</v>
      </c>
      <c r="H55" s="47">
        <f t="shared" si="0"/>
        <v>0</v>
      </c>
    </row>
    <row r="56" spans="2:8" s="1" customFormat="1" ht="12.9" customHeight="1" x14ac:dyDescent="0.25">
      <c r="B56" s="33" t="s">
        <v>517</v>
      </c>
      <c r="C56" s="33" t="s">
        <v>555</v>
      </c>
      <c r="D56" s="33" t="s">
        <v>444</v>
      </c>
      <c r="E56" s="48" t="s">
        <v>938</v>
      </c>
      <c r="F56" s="33">
        <v>0</v>
      </c>
      <c r="G56" s="112">
        <v>4470</v>
      </c>
      <c r="H56" s="47">
        <f t="shared" si="0"/>
        <v>0</v>
      </c>
    </row>
    <row r="57" spans="2:8" s="1" customFormat="1" ht="12.9" customHeight="1" x14ac:dyDescent="0.25">
      <c r="B57" s="33" t="s">
        <v>516</v>
      </c>
      <c r="C57" s="33" t="s">
        <v>554</v>
      </c>
      <c r="D57" s="33" t="s">
        <v>396</v>
      </c>
      <c r="E57" s="48" t="s">
        <v>1111</v>
      </c>
      <c r="F57" s="33">
        <v>31</v>
      </c>
      <c r="G57" s="112">
        <v>6545</v>
      </c>
      <c r="H57" s="47">
        <f t="shared" si="0"/>
        <v>4.7</v>
      </c>
    </row>
    <row r="58" spans="2:8" s="1" customFormat="1" ht="12.9" customHeight="1" x14ac:dyDescent="0.25">
      <c r="B58" s="33" t="s">
        <v>516</v>
      </c>
      <c r="C58" s="33" t="s">
        <v>554</v>
      </c>
      <c r="D58" s="33" t="s">
        <v>397</v>
      </c>
      <c r="E58" s="48" t="s">
        <v>1112</v>
      </c>
      <c r="F58" s="33">
        <v>33</v>
      </c>
      <c r="G58" s="112">
        <v>10585</v>
      </c>
      <c r="H58" s="47">
        <f t="shared" si="0"/>
        <v>3.1</v>
      </c>
    </row>
    <row r="59" spans="2:8" s="1" customFormat="1" ht="12.9" customHeight="1" x14ac:dyDescent="0.25">
      <c r="B59" s="33" t="s">
        <v>516</v>
      </c>
      <c r="C59" s="33" t="s">
        <v>554</v>
      </c>
      <c r="D59" s="33" t="s">
        <v>414</v>
      </c>
      <c r="E59" s="48" t="s">
        <v>942</v>
      </c>
      <c r="F59" s="33">
        <v>0</v>
      </c>
      <c r="G59" s="112">
        <v>9840</v>
      </c>
      <c r="H59" s="47">
        <f t="shared" si="0"/>
        <v>0</v>
      </c>
    </row>
    <row r="60" spans="2:8" s="1" customFormat="1" ht="12.9" customHeight="1" x14ac:dyDescent="0.25">
      <c r="B60" s="33" t="s">
        <v>516</v>
      </c>
      <c r="C60" s="33" t="s">
        <v>554</v>
      </c>
      <c r="D60" s="33" t="s">
        <v>398</v>
      </c>
      <c r="E60" s="48" t="s">
        <v>1113</v>
      </c>
      <c r="F60" s="33">
        <v>38</v>
      </c>
      <c r="G60" s="112">
        <v>8125</v>
      </c>
      <c r="H60" s="47">
        <f t="shared" si="0"/>
        <v>4.7</v>
      </c>
    </row>
    <row r="61" spans="2:8" s="1" customFormat="1" ht="12.9" customHeight="1" x14ac:dyDescent="0.25">
      <c r="B61" s="33" t="s">
        <v>516</v>
      </c>
      <c r="C61" s="33" t="s">
        <v>554</v>
      </c>
      <c r="D61" s="33" t="s">
        <v>399</v>
      </c>
      <c r="E61" s="48" t="s">
        <v>946</v>
      </c>
      <c r="F61" s="33">
        <v>361</v>
      </c>
      <c r="G61" s="112">
        <v>17185</v>
      </c>
      <c r="H61" s="47">
        <f t="shared" si="0"/>
        <v>21</v>
      </c>
    </row>
    <row r="62" spans="2:8" s="1" customFormat="1" ht="12.9" customHeight="1" x14ac:dyDescent="0.25">
      <c r="B62" s="33" t="s">
        <v>516</v>
      </c>
      <c r="C62" s="33" t="s">
        <v>554</v>
      </c>
      <c r="D62" s="33" t="s">
        <v>400</v>
      </c>
      <c r="E62" s="48" t="s">
        <v>947</v>
      </c>
      <c r="F62" s="33">
        <v>46</v>
      </c>
      <c r="G62" s="112">
        <v>10215</v>
      </c>
      <c r="H62" s="47">
        <f t="shared" si="0"/>
        <v>4.5</v>
      </c>
    </row>
    <row r="63" spans="2:8" s="1" customFormat="1" ht="12.9" customHeight="1" x14ac:dyDescent="0.25">
      <c r="B63" s="33" t="s">
        <v>516</v>
      </c>
      <c r="C63" s="33" t="s">
        <v>554</v>
      </c>
      <c r="D63" s="33" t="s">
        <v>401</v>
      </c>
      <c r="E63" s="48" t="s">
        <v>949</v>
      </c>
      <c r="F63" s="33">
        <v>15</v>
      </c>
      <c r="G63" s="112">
        <v>20445</v>
      </c>
      <c r="H63" s="47">
        <f t="shared" si="0"/>
        <v>0.7</v>
      </c>
    </row>
    <row r="64" spans="2:8" s="1" customFormat="1" ht="12.9" customHeight="1" x14ac:dyDescent="0.25">
      <c r="B64" s="33" t="s">
        <v>516</v>
      </c>
      <c r="C64" s="33" t="s">
        <v>554</v>
      </c>
      <c r="D64" s="33" t="s">
        <v>412</v>
      </c>
      <c r="E64" s="48" t="s">
        <v>950</v>
      </c>
      <c r="F64" s="33">
        <v>2</v>
      </c>
      <c r="G64" s="112">
        <v>10690</v>
      </c>
      <c r="H64" s="47">
        <f t="shared" si="0"/>
        <v>0.2</v>
      </c>
    </row>
    <row r="65" spans="1:9" ht="12.9" customHeight="1" x14ac:dyDescent="0.25">
      <c r="B65" s="33" t="s">
        <v>516</v>
      </c>
      <c r="C65" s="33" t="s">
        <v>554</v>
      </c>
      <c r="D65" s="33" t="s">
        <v>371</v>
      </c>
      <c r="E65" s="48" t="s">
        <v>1114</v>
      </c>
      <c r="F65" s="33">
        <v>10</v>
      </c>
      <c r="G65" s="112">
        <v>3215</v>
      </c>
      <c r="H65" s="47">
        <f t="shared" si="0"/>
        <v>3.1</v>
      </c>
    </row>
    <row r="66" spans="1:9" s="13" customFormat="1" ht="12.9" customHeight="1" x14ac:dyDescent="0.25">
      <c r="A66" s="43"/>
      <c r="B66" s="33" t="s">
        <v>516</v>
      </c>
      <c r="C66" s="33" t="s">
        <v>554</v>
      </c>
      <c r="D66" s="33" t="s">
        <v>403</v>
      </c>
      <c r="E66" s="48" t="s">
        <v>1115</v>
      </c>
      <c r="F66" s="33">
        <v>0</v>
      </c>
      <c r="G66" s="112">
        <v>10605</v>
      </c>
      <c r="H66" s="47">
        <f t="shared" si="0"/>
        <v>0</v>
      </c>
      <c r="I66" s="1"/>
    </row>
    <row r="67" spans="1:9" ht="12.9" customHeight="1" x14ac:dyDescent="0.25">
      <c r="B67" s="33" t="s">
        <v>516</v>
      </c>
      <c r="C67" s="33" t="s">
        <v>554</v>
      </c>
      <c r="D67" s="33" t="s">
        <v>404</v>
      </c>
      <c r="E67" s="48" t="s">
        <v>956</v>
      </c>
      <c r="F67" s="33">
        <v>34</v>
      </c>
      <c r="G67" s="112">
        <v>8450</v>
      </c>
      <c r="H67" s="47">
        <f t="shared" si="0"/>
        <v>4</v>
      </c>
    </row>
    <row r="68" spans="1:9" ht="12.9" customHeight="1" x14ac:dyDescent="0.25">
      <c r="B68" s="33" t="s">
        <v>516</v>
      </c>
      <c r="C68" s="33" t="s">
        <v>554</v>
      </c>
      <c r="D68" s="33" t="s">
        <v>417</v>
      </c>
      <c r="E68" s="48" t="s">
        <v>958</v>
      </c>
      <c r="F68" s="33">
        <v>80</v>
      </c>
      <c r="G68" s="112">
        <v>18850</v>
      </c>
      <c r="H68" s="47">
        <f t="shared" si="0"/>
        <v>4.2</v>
      </c>
    </row>
    <row r="69" spans="1:9" ht="12.9" customHeight="1" x14ac:dyDescent="0.25">
      <c r="B69" s="33" t="s">
        <v>516</v>
      </c>
      <c r="C69" s="33" t="s">
        <v>554</v>
      </c>
      <c r="D69" s="33" t="s">
        <v>419</v>
      </c>
      <c r="E69" s="48" t="s">
        <v>959</v>
      </c>
      <c r="F69" s="33">
        <v>0</v>
      </c>
      <c r="G69" s="112">
        <v>14160</v>
      </c>
      <c r="H69" s="47">
        <f t="shared" si="0"/>
        <v>0</v>
      </c>
    </row>
    <row r="70" spans="1:9" ht="12.9" customHeight="1" x14ac:dyDescent="0.25">
      <c r="B70" s="33" t="s">
        <v>516</v>
      </c>
      <c r="C70" s="33" t="s">
        <v>554</v>
      </c>
      <c r="D70" s="33" t="s">
        <v>405</v>
      </c>
      <c r="E70" s="48" t="s">
        <v>960</v>
      </c>
      <c r="F70" s="33">
        <v>0</v>
      </c>
      <c r="G70" s="112">
        <v>1860</v>
      </c>
      <c r="H70" s="47">
        <f t="shared" si="0"/>
        <v>0</v>
      </c>
    </row>
    <row r="71" spans="1:9" ht="12.9" customHeight="1" x14ac:dyDescent="0.25">
      <c r="B71" s="33" t="s">
        <v>516</v>
      </c>
      <c r="C71" s="33" t="s">
        <v>554</v>
      </c>
      <c r="D71" s="33" t="s">
        <v>420</v>
      </c>
      <c r="E71" s="48" t="s">
        <v>961</v>
      </c>
      <c r="F71" s="33">
        <v>88</v>
      </c>
      <c r="G71" s="112">
        <v>14510</v>
      </c>
      <c r="H71" s="47">
        <f t="shared" si="0"/>
        <v>6.1</v>
      </c>
    </row>
    <row r="72" spans="1:9" ht="12.9" customHeight="1" x14ac:dyDescent="0.25">
      <c r="B72" s="33" t="s">
        <v>516</v>
      </c>
      <c r="C72" s="33" t="s">
        <v>554</v>
      </c>
      <c r="D72" s="33" t="s">
        <v>406</v>
      </c>
      <c r="E72" s="48" t="s">
        <v>962</v>
      </c>
      <c r="F72" s="33">
        <v>0</v>
      </c>
      <c r="G72" s="112">
        <v>7480</v>
      </c>
      <c r="H72" s="47">
        <f t="shared" si="0"/>
        <v>0</v>
      </c>
    </row>
    <row r="73" spans="1:9" ht="12.9" customHeight="1" x14ac:dyDescent="0.25">
      <c r="B73" s="33" t="s">
        <v>516</v>
      </c>
      <c r="C73" s="33" t="s">
        <v>554</v>
      </c>
      <c r="D73" s="33" t="s">
        <v>408</v>
      </c>
      <c r="E73" s="48" t="s">
        <v>1116</v>
      </c>
      <c r="F73" s="33">
        <v>0</v>
      </c>
      <c r="G73" s="112">
        <v>12030</v>
      </c>
      <c r="H73" s="47">
        <f t="shared" si="0"/>
        <v>0</v>
      </c>
    </row>
    <row r="74" spans="1:9" ht="12.9" customHeight="1" x14ac:dyDescent="0.25">
      <c r="B74" s="33" t="s">
        <v>516</v>
      </c>
      <c r="C74" s="33" t="s">
        <v>554</v>
      </c>
      <c r="D74" s="33" t="s">
        <v>421</v>
      </c>
      <c r="E74" s="48" t="s">
        <v>969</v>
      </c>
      <c r="F74" s="33">
        <v>31</v>
      </c>
      <c r="G74" s="112">
        <v>16635</v>
      </c>
      <c r="H74" s="47">
        <f t="shared" si="0"/>
        <v>1.9</v>
      </c>
    </row>
    <row r="75" spans="1:9" ht="12.9" customHeight="1" x14ac:dyDescent="0.25">
      <c r="B75" s="33" t="s">
        <v>516</v>
      </c>
      <c r="C75" s="33" t="s">
        <v>554</v>
      </c>
      <c r="D75" s="33" t="s">
        <v>411</v>
      </c>
      <c r="E75" s="48" t="s">
        <v>970</v>
      </c>
      <c r="F75" s="33">
        <v>60</v>
      </c>
      <c r="G75" s="112">
        <v>13480</v>
      </c>
      <c r="H75" s="47">
        <f t="shared" si="0"/>
        <v>4.5</v>
      </c>
    </row>
    <row r="76" spans="1:9" ht="12.9" customHeight="1" x14ac:dyDescent="0.25">
      <c r="B76" s="33" t="s">
        <v>577</v>
      </c>
      <c r="C76" s="33" t="s">
        <v>584</v>
      </c>
      <c r="D76" s="33" t="s">
        <v>118</v>
      </c>
      <c r="E76" s="48" t="s">
        <v>1117</v>
      </c>
      <c r="F76" s="33">
        <v>0</v>
      </c>
      <c r="G76" s="112">
        <v>5500</v>
      </c>
      <c r="H76" s="47">
        <f t="shared" si="0"/>
        <v>0</v>
      </c>
    </row>
    <row r="77" spans="1:9" ht="12.9" customHeight="1" x14ac:dyDescent="0.25">
      <c r="B77" s="33" t="s">
        <v>577</v>
      </c>
      <c r="C77" s="33" t="s">
        <v>584</v>
      </c>
      <c r="D77" s="33" t="s">
        <v>104</v>
      </c>
      <c r="E77" s="48" t="s">
        <v>975</v>
      </c>
      <c r="F77" s="33">
        <v>0</v>
      </c>
      <c r="G77" s="112">
        <v>7720</v>
      </c>
      <c r="H77" s="47">
        <f t="shared" si="0"/>
        <v>0</v>
      </c>
    </row>
    <row r="78" spans="1:9" ht="12.9" customHeight="1" x14ac:dyDescent="0.25">
      <c r="B78" s="33" t="s">
        <v>577</v>
      </c>
      <c r="C78" s="33" t="s">
        <v>584</v>
      </c>
      <c r="D78" s="33" t="s">
        <v>121</v>
      </c>
      <c r="E78" s="48" t="s">
        <v>980</v>
      </c>
      <c r="F78" s="33">
        <v>0</v>
      </c>
      <c r="G78" s="112">
        <v>3870</v>
      </c>
      <c r="H78" s="47">
        <f t="shared" si="0"/>
        <v>0</v>
      </c>
    </row>
    <row r="79" spans="1:9" ht="12.9" customHeight="1" x14ac:dyDescent="0.25">
      <c r="B79" s="33" t="s">
        <v>577</v>
      </c>
      <c r="C79" s="33" t="s">
        <v>584</v>
      </c>
      <c r="D79" s="33" t="s">
        <v>107</v>
      </c>
      <c r="E79" s="48" t="s">
        <v>981</v>
      </c>
      <c r="F79" s="33">
        <v>0</v>
      </c>
      <c r="G79" s="112">
        <v>8855</v>
      </c>
      <c r="H79" s="47">
        <f t="shared" si="0"/>
        <v>0</v>
      </c>
    </row>
    <row r="80" spans="1:9" ht="12.9" customHeight="1" x14ac:dyDescent="0.25">
      <c r="B80" s="33" t="s">
        <v>577</v>
      </c>
      <c r="C80" s="33" t="s">
        <v>584</v>
      </c>
      <c r="D80" s="33" t="s">
        <v>110</v>
      </c>
      <c r="E80" s="48" t="s">
        <v>987</v>
      </c>
      <c r="F80" s="33">
        <v>0</v>
      </c>
      <c r="G80" s="112">
        <v>10285</v>
      </c>
      <c r="H80" s="47">
        <f t="shared" si="0"/>
        <v>0</v>
      </c>
    </row>
    <row r="81" spans="2:8" s="1" customFormat="1" ht="12.9" customHeight="1" x14ac:dyDescent="0.25">
      <c r="B81" s="33" t="s">
        <v>577</v>
      </c>
      <c r="C81" s="33" t="s">
        <v>584</v>
      </c>
      <c r="D81" s="33" t="s">
        <v>112</v>
      </c>
      <c r="E81" s="48" t="s">
        <v>989</v>
      </c>
      <c r="F81" s="33">
        <v>0</v>
      </c>
      <c r="G81" s="112">
        <v>22515</v>
      </c>
      <c r="H81" s="47">
        <f t="shared" si="0"/>
        <v>0</v>
      </c>
    </row>
    <row r="82" spans="2:8" s="1" customFormat="1" ht="12.9" customHeight="1" x14ac:dyDescent="0.25">
      <c r="B82" s="33" t="s">
        <v>577</v>
      </c>
      <c r="C82" s="33" t="s">
        <v>584</v>
      </c>
      <c r="D82" s="33" t="s">
        <v>125</v>
      </c>
      <c r="E82" s="48" t="s">
        <v>1118</v>
      </c>
      <c r="F82" s="33">
        <v>458</v>
      </c>
      <c r="G82" s="112">
        <v>11765</v>
      </c>
      <c r="H82" s="47">
        <f t="shared" ref="H82" si="2">IF(G82="*","*",IF(ISERROR(F82/G82*1000),"N/A",(ROUND(F82/G82*1000,1))))</f>
        <v>38.9</v>
      </c>
    </row>
    <row r="83" spans="2:8" s="1" customFormat="1" ht="12.9" customHeight="1" x14ac:dyDescent="0.25">
      <c r="B83" s="33" t="s">
        <v>577</v>
      </c>
      <c r="C83" s="33" t="s">
        <v>584</v>
      </c>
      <c r="D83" s="33" t="s">
        <v>114</v>
      </c>
      <c r="E83" s="48" t="s">
        <v>992</v>
      </c>
      <c r="F83" s="33">
        <v>0</v>
      </c>
      <c r="G83" s="112">
        <v>9270</v>
      </c>
      <c r="H83" s="47">
        <f t="shared" ref="H83:H145" si="3">IF(G83="*","*",IF(ISERROR(F83/G83*1000),"N/A",(ROUND(F83/G83*1000,1))))</f>
        <v>0</v>
      </c>
    </row>
    <row r="84" spans="2:8" s="1" customFormat="1" ht="12.9" customHeight="1" x14ac:dyDescent="0.25">
      <c r="B84" s="33" t="s">
        <v>577</v>
      </c>
      <c r="C84" s="33" t="s">
        <v>584</v>
      </c>
      <c r="D84" s="33" t="s">
        <v>127</v>
      </c>
      <c r="E84" s="48" t="s">
        <v>1119</v>
      </c>
      <c r="F84" s="33">
        <v>48</v>
      </c>
      <c r="G84" s="112">
        <v>14075</v>
      </c>
      <c r="H84" s="47">
        <f t="shared" si="3"/>
        <v>3.4</v>
      </c>
    </row>
    <row r="85" spans="2:8" s="1" customFormat="1" ht="12.9" customHeight="1" x14ac:dyDescent="0.25">
      <c r="B85" s="33" t="s">
        <v>577</v>
      </c>
      <c r="C85" s="33" t="s">
        <v>584</v>
      </c>
      <c r="D85" s="33" t="s">
        <v>129</v>
      </c>
      <c r="E85" s="48" t="s">
        <v>995</v>
      </c>
      <c r="F85" s="33">
        <v>0</v>
      </c>
      <c r="G85" s="112">
        <v>7165</v>
      </c>
      <c r="H85" s="47">
        <f t="shared" si="3"/>
        <v>0</v>
      </c>
    </row>
    <row r="86" spans="2:8" s="1" customFormat="1" ht="12.9" customHeight="1" x14ac:dyDescent="0.25">
      <c r="B86" s="33" t="s">
        <v>577</v>
      </c>
      <c r="C86" s="33" t="s">
        <v>584</v>
      </c>
      <c r="D86" s="33" t="s">
        <v>130</v>
      </c>
      <c r="E86" s="48" t="s">
        <v>996</v>
      </c>
      <c r="F86" s="33">
        <v>20</v>
      </c>
      <c r="G86" s="112">
        <v>9340</v>
      </c>
      <c r="H86" s="47">
        <f t="shared" si="3"/>
        <v>2.1</v>
      </c>
    </row>
    <row r="87" spans="2:8" s="1" customFormat="1" ht="12.9" customHeight="1" x14ac:dyDescent="0.25">
      <c r="B87" s="33" t="s">
        <v>577</v>
      </c>
      <c r="C87" s="33" t="s">
        <v>584</v>
      </c>
      <c r="D87" s="33" t="s">
        <v>124</v>
      </c>
      <c r="E87" s="48" t="s">
        <v>1120</v>
      </c>
      <c r="F87" s="33">
        <v>0</v>
      </c>
      <c r="G87" s="112">
        <v>1250</v>
      </c>
      <c r="H87" s="47">
        <f t="shared" si="3"/>
        <v>0</v>
      </c>
    </row>
    <row r="88" spans="2:8" s="1" customFormat="1" ht="12.9" customHeight="1" x14ac:dyDescent="0.25">
      <c r="B88" s="33" t="s">
        <v>577</v>
      </c>
      <c r="C88" s="33" t="s">
        <v>584</v>
      </c>
      <c r="D88" s="33" t="s">
        <v>131</v>
      </c>
      <c r="E88" s="48" t="s">
        <v>998</v>
      </c>
      <c r="F88" s="33">
        <v>0</v>
      </c>
      <c r="G88" s="112">
        <v>1185</v>
      </c>
      <c r="H88" s="47">
        <f t="shared" si="3"/>
        <v>0</v>
      </c>
    </row>
    <row r="89" spans="2:8" s="1" customFormat="1" ht="12.9" customHeight="1" x14ac:dyDescent="0.25">
      <c r="B89" s="33" t="s">
        <v>577</v>
      </c>
      <c r="C89" s="33" t="s">
        <v>584</v>
      </c>
      <c r="D89" s="33" t="s">
        <v>132</v>
      </c>
      <c r="E89" s="48" t="s">
        <v>999</v>
      </c>
      <c r="F89" s="33">
        <v>0</v>
      </c>
      <c r="G89" s="112">
        <v>11640</v>
      </c>
      <c r="H89" s="47">
        <f t="shared" si="3"/>
        <v>0</v>
      </c>
    </row>
    <row r="90" spans="2:8" s="1" customFormat="1" ht="12.9" customHeight="1" x14ac:dyDescent="0.25">
      <c r="B90" s="33" t="s">
        <v>577</v>
      </c>
      <c r="C90" s="33" t="s">
        <v>584</v>
      </c>
      <c r="D90" s="33" t="s">
        <v>115</v>
      </c>
      <c r="E90" s="48" t="s">
        <v>1000</v>
      </c>
      <c r="F90" s="33">
        <v>0</v>
      </c>
      <c r="G90" s="112">
        <v>13840</v>
      </c>
      <c r="H90" s="47">
        <f t="shared" si="3"/>
        <v>0</v>
      </c>
    </row>
    <row r="91" spans="2:8" s="1" customFormat="1" ht="12.9" customHeight="1" x14ac:dyDescent="0.25">
      <c r="B91" s="33" t="s">
        <v>577</v>
      </c>
      <c r="C91" s="33" t="s">
        <v>584</v>
      </c>
      <c r="D91" s="33" t="s">
        <v>133</v>
      </c>
      <c r="E91" s="48" t="s">
        <v>1001</v>
      </c>
      <c r="F91" s="33">
        <v>0</v>
      </c>
      <c r="G91" s="112">
        <v>36575</v>
      </c>
      <c r="H91" s="47">
        <f t="shared" si="3"/>
        <v>0</v>
      </c>
    </row>
    <row r="92" spans="2:8" s="1" customFormat="1" ht="12.9" customHeight="1" x14ac:dyDescent="0.25">
      <c r="B92" s="33" t="s">
        <v>577</v>
      </c>
      <c r="C92" s="33" t="s">
        <v>584</v>
      </c>
      <c r="D92" s="33" t="s">
        <v>135</v>
      </c>
      <c r="E92" s="48" t="s">
        <v>1121</v>
      </c>
      <c r="F92" s="33">
        <v>0</v>
      </c>
      <c r="G92" s="112">
        <v>16270</v>
      </c>
      <c r="H92" s="47">
        <f t="shared" si="3"/>
        <v>0</v>
      </c>
    </row>
    <row r="93" spans="2:8" s="1" customFormat="1" ht="12.9" customHeight="1" x14ac:dyDescent="0.25">
      <c r="B93" s="33" t="s">
        <v>577</v>
      </c>
      <c r="C93" s="33" t="s">
        <v>584</v>
      </c>
      <c r="D93" s="33" t="s">
        <v>105</v>
      </c>
      <c r="E93" s="48" t="s">
        <v>1122</v>
      </c>
      <c r="F93" s="33">
        <v>10</v>
      </c>
      <c r="G93" s="112">
        <v>25295</v>
      </c>
      <c r="H93" s="47">
        <f t="shared" si="3"/>
        <v>0.4</v>
      </c>
    </row>
    <row r="94" spans="2:8" s="1" customFormat="1" ht="12.9" customHeight="1" x14ac:dyDescent="0.25">
      <c r="B94" s="33" t="s">
        <v>577</v>
      </c>
      <c r="C94" s="33" t="s">
        <v>584</v>
      </c>
      <c r="D94" s="33" t="s">
        <v>116</v>
      </c>
      <c r="E94" s="48" t="s">
        <v>1123</v>
      </c>
      <c r="F94" s="33">
        <v>0</v>
      </c>
      <c r="G94" s="112">
        <v>26940</v>
      </c>
      <c r="H94" s="47">
        <f t="shared" si="3"/>
        <v>0</v>
      </c>
    </row>
    <row r="95" spans="2:8" s="1" customFormat="1" ht="12.9" customHeight="1" x14ac:dyDescent="0.25">
      <c r="B95" s="33" t="s">
        <v>577</v>
      </c>
      <c r="C95" s="33" t="s">
        <v>584</v>
      </c>
      <c r="D95" s="33" t="s">
        <v>134</v>
      </c>
      <c r="E95" s="48" t="s">
        <v>1124</v>
      </c>
      <c r="F95" s="33">
        <v>0</v>
      </c>
      <c r="G95" s="112">
        <v>24615</v>
      </c>
      <c r="H95" s="47">
        <f t="shared" si="3"/>
        <v>0</v>
      </c>
    </row>
    <row r="96" spans="2:8" s="1" customFormat="1" ht="12.9" customHeight="1" x14ac:dyDescent="0.25">
      <c r="B96" s="33" t="s">
        <v>577</v>
      </c>
      <c r="C96" s="33" t="s">
        <v>584</v>
      </c>
      <c r="D96" s="33" t="s">
        <v>136</v>
      </c>
      <c r="E96" s="48" t="s">
        <v>1006</v>
      </c>
      <c r="F96" s="33">
        <v>0</v>
      </c>
      <c r="G96" s="112">
        <v>6750</v>
      </c>
      <c r="H96" s="47">
        <f t="shared" si="3"/>
        <v>0</v>
      </c>
    </row>
    <row r="97" spans="2:9" s="1" customFormat="1" ht="12.9" customHeight="1" x14ac:dyDescent="0.25">
      <c r="B97" s="33" t="s">
        <v>577</v>
      </c>
      <c r="C97" s="33" t="s">
        <v>584</v>
      </c>
      <c r="D97" s="33" t="s">
        <v>137</v>
      </c>
      <c r="E97" s="48" t="s">
        <v>1007</v>
      </c>
      <c r="F97" s="33">
        <v>51</v>
      </c>
      <c r="G97" s="112">
        <v>15045</v>
      </c>
      <c r="H97" s="47">
        <f t="shared" si="3"/>
        <v>3.4</v>
      </c>
    </row>
    <row r="98" spans="2:9" s="1" customFormat="1" ht="12.9" customHeight="1" x14ac:dyDescent="0.25">
      <c r="B98" s="33" t="s">
        <v>577</v>
      </c>
      <c r="C98" s="33" t="s">
        <v>584</v>
      </c>
      <c r="D98" s="33" t="s">
        <v>122</v>
      </c>
      <c r="E98" s="48" t="s">
        <v>1009</v>
      </c>
      <c r="F98" s="33">
        <v>10</v>
      </c>
      <c r="G98" s="112">
        <v>6380</v>
      </c>
      <c r="H98" s="47">
        <f t="shared" si="3"/>
        <v>1.6</v>
      </c>
    </row>
    <row r="99" spans="2:9" s="1" customFormat="1" ht="12.9" customHeight="1" x14ac:dyDescent="0.25">
      <c r="B99" s="33" t="s">
        <v>575</v>
      </c>
      <c r="C99" s="33" t="s">
        <v>585</v>
      </c>
      <c r="D99" s="33" t="s">
        <v>138</v>
      </c>
      <c r="E99" s="48" t="s">
        <v>1125</v>
      </c>
      <c r="F99" s="33">
        <v>0</v>
      </c>
      <c r="G99" s="112">
        <v>11475</v>
      </c>
      <c r="H99" s="47">
        <f t="shared" si="3"/>
        <v>0</v>
      </c>
      <c r="I99" s="13"/>
    </row>
    <row r="100" spans="2:9" s="1" customFormat="1" ht="12.9" customHeight="1" x14ac:dyDescent="0.25">
      <c r="B100" s="33" t="s">
        <v>575</v>
      </c>
      <c r="C100" s="33" t="s">
        <v>585</v>
      </c>
      <c r="D100" s="33" t="s">
        <v>139</v>
      </c>
      <c r="E100" s="48" t="s">
        <v>1012</v>
      </c>
      <c r="F100" s="33">
        <v>17</v>
      </c>
      <c r="G100" s="112">
        <v>6720</v>
      </c>
      <c r="H100" s="47">
        <f t="shared" si="3"/>
        <v>2.5</v>
      </c>
    </row>
    <row r="101" spans="2:9" s="1" customFormat="1" ht="12.9" customHeight="1" x14ac:dyDescent="0.25">
      <c r="B101" s="33" t="s">
        <v>575</v>
      </c>
      <c r="C101" s="33" t="s">
        <v>585</v>
      </c>
      <c r="D101" s="33" t="s">
        <v>140</v>
      </c>
      <c r="E101" s="48" t="s">
        <v>1013</v>
      </c>
      <c r="F101" s="33">
        <v>1</v>
      </c>
      <c r="G101" s="112">
        <v>16350</v>
      </c>
      <c r="H101" s="47">
        <f t="shared" si="3"/>
        <v>0.1</v>
      </c>
    </row>
    <row r="102" spans="2:9" s="1" customFormat="1" ht="12.9" customHeight="1" x14ac:dyDescent="0.25">
      <c r="B102" s="33" t="s">
        <v>575</v>
      </c>
      <c r="C102" s="33" t="s">
        <v>585</v>
      </c>
      <c r="D102" s="33" t="s">
        <v>143</v>
      </c>
      <c r="E102" s="48" t="s">
        <v>1126</v>
      </c>
      <c r="F102" s="33">
        <v>0</v>
      </c>
      <c r="G102" s="112">
        <v>11710</v>
      </c>
      <c r="H102" s="47">
        <f t="shared" si="3"/>
        <v>0</v>
      </c>
    </row>
    <row r="103" spans="2:9" s="1" customFormat="1" ht="12.9" customHeight="1" x14ac:dyDescent="0.25">
      <c r="B103" s="33" t="s">
        <v>575</v>
      </c>
      <c r="C103" s="33" t="s">
        <v>585</v>
      </c>
      <c r="D103" s="33" t="s">
        <v>142</v>
      </c>
      <c r="E103" s="48" t="s">
        <v>1127</v>
      </c>
      <c r="F103" s="33">
        <v>1</v>
      </c>
      <c r="G103" s="112">
        <v>19755</v>
      </c>
      <c r="H103" s="47">
        <f t="shared" si="3"/>
        <v>0.1</v>
      </c>
    </row>
    <row r="104" spans="2:9" s="1" customFormat="1" ht="12.9" customHeight="1" x14ac:dyDescent="0.25">
      <c r="B104" s="33" t="s">
        <v>575</v>
      </c>
      <c r="C104" s="33" t="s">
        <v>585</v>
      </c>
      <c r="D104" s="33" t="s">
        <v>146</v>
      </c>
      <c r="E104" s="48" t="s">
        <v>1020</v>
      </c>
      <c r="F104" s="33">
        <v>0</v>
      </c>
      <c r="G104" s="112">
        <v>6360</v>
      </c>
      <c r="H104" s="47">
        <f t="shared" si="3"/>
        <v>0</v>
      </c>
    </row>
    <row r="105" spans="2:9" s="1" customFormat="1" ht="12.9" customHeight="1" x14ac:dyDescent="0.25">
      <c r="B105" s="33" t="s">
        <v>575</v>
      </c>
      <c r="C105" s="33" t="s">
        <v>585</v>
      </c>
      <c r="D105" s="33" t="s">
        <v>147</v>
      </c>
      <c r="E105" s="48" t="s">
        <v>1128</v>
      </c>
      <c r="F105" s="33">
        <v>0</v>
      </c>
      <c r="G105" s="112">
        <v>11370</v>
      </c>
      <c r="H105" s="47">
        <f t="shared" si="3"/>
        <v>0</v>
      </c>
    </row>
    <row r="106" spans="2:9" s="1" customFormat="1" ht="12.9" customHeight="1" x14ac:dyDescent="0.25">
      <c r="B106" s="33" t="s">
        <v>575</v>
      </c>
      <c r="C106" s="33" t="s">
        <v>585</v>
      </c>
      <c r="D106" s="33" t="s">
        <v>148</v>
      </c>
      <c r="E106" s="48" t="s">
        <v>1022</v>
      </c>
      <c r="F106" s="33">
        <v>0</v>
      </c>
      <c r="G106" s="112">
        <v>8405</v>
      </c>
      <c r="H106" s="47">
        <f t="shared" si="3"/>
        <v>0</v>
      </c>
    </row>
    <row r="107" spans="2:9" s="1" customFormat="1" ht="12.9" customHeight="1" x14ac:dyDescent="0.25">
      <c r="B107" s="33" t="s">
        <v>575</v>
      </c>
      <c r="C107" s="33" t="s">
        <v>585</v>
      </c>
      <c r="D107" s="33" t="s">
        <v>416</v>
      </c>
      <c r="E107" s="48" t="s">
        <v>1023</v>
      </c>
      <c r="F107" s="33">
        <v>0</v>
      </c>
      <c r="G107" s="112">
        <v>7735</v>
      </c>
      <c r="H107" s="47">
        <f t="shared" si="3"/>
        <v>0</v>
      </c>
    </row>
    <row r="108" spans="2:9" s="1" customFormat="1" ht="12.9" customHeight="1" x14ac:dyDescent="0.25">
      <c r="B108" s="33" t="s">
        <v>575</v>
      </c>
      <c r="C108" s="33" t="s">
        <v>585</v>
      </c>
      <c r="D108" s="33" t="s">
        <v>149</v>
      </c>
      <c r="E108" s="48" t="s">
        <v>1129</v>
      </c>
      <c r="F108" s="33">
        <v>7</v>
      </c>
      <c r="G108" s="112">
        <v>18360</v>
      </c>
      <c r="H108" s="47">
        <f t="shared" si="3"/>
        <v>0.4</v>
      </c>
    </row>
    <row r="109" spans="2:9" s="1" customFormat="1" ht="12.9" customHeight="1" x14ac:dyDescent="0.25">
      <c r="B109" s="33" t="s">
        <v>575</v>
      </c>
      <c r="C109" s="33" t="s">
        <v>585</v>
      </c>
      <c r="D109" s="48" t="s">
        <v>153</v>
      </c>
      <c r="E109" s="48" t="s">
        <v>1027</v>
      </c>
      <c r="F109" s="33">
        <v>0</v>
      </c>
      <c r="G109" s="112">
        <v>12755</v>
      </c>
      <c r="H109" s="47">
        <f t="shared" si="3"/>
        <v>0</v>
      </c>
    </row>
    <row r="110" spans="2:9" s="1" customFormat="1" ht="12.9" customHeight="1" x14ac:dyDescent="0.25">
      <c r="B110" s="33" t="s">
        <v>575</v>
      </c>
      <c r="C110" s="33" t="s">
        <v>585</v>
      </c>
      <c r="D110" s="33" t="s">
        <v>152</v>
      </c>
      <c r="E110" s="48" t="s">
        <v>1030</v>
      </c>
      <c r="F110" s="33">
        <v>0</v>
      </c>
      <c r="G110" s="112">
        <v>1810</v>
      </c>
      <c r="H110" s="47">
        <f t="shared" si="3"/>
        <v>0</v>
      </c>
    </row>
    <row r="111" spans="2:9" s="1" customFormat="1" ht="12.9" customHeight="1" x14ac:dyDescent="0.25">
      <c r="B111" s="33" t="s">
        <v>575</v>
      </c>
      <c r="C111" s="33" t="s">
        <v>585</v>
      </c>
      <c r="D111" s="33" t="s">
        <v>155</v>
      </c>
      <c r="E111" s="48" t="s">
        <v>1031</v>
      </c>
      <c r="F111" s="33">
        <v>0</v>
      </c>
      <c r="G111" s="112">
        <v>9795</v>
      </c>
      <c r="H111" s="47">
        <f t="shared" si="3"/>
        <v>0</v>
      </c>
    </row>
    <row r="112" spans="2:9" s="1" customFormat="1" ht="12.9" customHeight="1" x14ac:dyDescent="0.25">
      <c r="B112" s="33" t="s">
        <v>575</v>
      </c>
      <c r="C112" s="33" t="s">
        <v>585</v>
      </c>
      <c r="D112" s="33" t="s">
        <v>156</v>
      </c>
      <c r="E112" s="48" t="s">
        <v>1032</v>
      </c>
      <c r="F112" s="33">
        <v>8</v>
      </c>
      <c r="G112" s="112">
        <v>6410</v>
      </c>
      <c r="H112" s="47">
        <f t="shared" si="3"/>
        <v>1.2</v>
      </c>
    </row>
    <row r="113" spans="2:8" s="1" customFormat="1" ht="12.9" customHeight="1" x14ac:dyDescent="0.25">
      <c r="B113" s="33" t="s">
        <v>575</v>
      </c>
      <c r="C113" s="33" t="s">
        <v>585</v>
      </c>
      <c r="D113" s="33" t="s">
        <v>157</v>
      </c>
      <c r="E113" s="48" t="s">
        <v>1033</v>
      </c>
      <c r="F113" s="33">
        <v>13</v>
      </c>
      <c r="G113" s="112">
        <v>8105</v>
      </c>
      <c r="H113" s="47">
        <f t="shared" si="3"/>
        <v>1.6</v>
      </c>
    </row>
    <row r="114" spans="2:8" s="1" customFormat="1" ht="12.9" customHeight="1" x14ac:dyDescent="0.25">
      <c r="B114" s="33" t="s">
        <v>575</v>
      </c>
      <c r="C114" s="33" t="s">
        <v>585</v>
      </c>
      <c r="D114" s="33" t="s">
        <v>158</v>
      </c>
      <c r="E114" s="48" t="s">
        <v>1034</v>
      </c>
      <c r="F114" s="33">
        <v>4</v>
      </c>
      <c r="G114" s="112">
        <v>9275</v>
      </c>
      <c r="H114" s="47">
        <f t="shared" si="3"/>
        <v>0.4</v>
      </c>
    </row>
    <row r="115" spans="2:8" s="1" customFormat="1" ht="12.9" customHeight="1" x14ac:dyDescent="0.25">
      <c r="B115" s="33" t="s">
        <v>575</v>
      </c>
      <c r="C115" s="33" t="s">
        <v>585</v>
      </c>
      <c r="D115" s="33" t="s">
        <v>159</v>
      </c>
      <c r="E115" s="48" t="s">
        <v>1035</v>
      </c>
      <c r="F115" s="33">
        <v>2</v>
      </c>
      <c r="G115" s="112">
        <v>7645</v>
      </c>
      <c r="H115" s="47">
        <f t="shared" si="3"/>
        <v>0.3</v>
      </c>
    </row>
    <row r="116" spans="2:8" s="1" customFormat="1" ht="12.9" customHeight="1" x14ac:dyDescent="0.25">
      <c r="B116" s="33" t="s">
        <v>576</v>
      </c>
      <c r="C116" s="33" t="s">
        <v>586</v>
      </c>
      <c r="D116" s="33" t="s">
        <v>52</v>
      </c>
      <c r="E116" s="48" t="s">
        <v>1048</v>
      </c>
      <c r="F116" s="33">
        <v>0</v>
      </c>
      <c r="G116" s="112">
        <v>21310</v>
      </c>
      <c r="H116" s="47">
        <f t="shared" si="3"/>
        <v>0</v>
      </c>
    </row>
    <row r="117" spans="2:8" s="1" customFormat="1" ht="12.9" customHeight="1" x14ac:dyDescent="0.25">
      <c r="B117" s="33" t="s">
        <v>576</v>
      </c>
      <c r="C117" s="33" t="s">
        <v>586</v>
      </c>
      <c r="D117" s="33" t="s">
        <v>53</v>
      </c>
      <c r="E117" s="48" t="s">
        <v>1036</v>
      </c>
      <c r="F117" s="33">
        <v>0</v>
      </c>
      <c r="G117" s="112">
        <v>3810</v>
      </c>
      <c r="H117" s="47">
        <f t="shared" si="3"/>
        <v>0</v>
      </c>
    </row>
    <row r="118" spans="2:8" s="1" customFormat="1" ht="12.9" customHeight="1" x14ac:dyDescent="0.25">
      <c r="B118" s="33" t="s">
        <v>576</v>
      </c>
      <c r="C118" s="33" t="s">
        <v>586</v>
      </c>
      <c r="D118" s="33" t="s">
        <v>54</v>
      </c>
      <c r="E118" s="48" t="s">
        <v>1037</v>
      </c>
      <c r="F118" s="33">
        <v>0</v>
      </c>
      <c r="G118" s="112">
        <v>10405</v>
      </c>
      <c r="H118" s="47">
        <f t="shared" si="3"/>
        <v>0</v>
      </c>
    </row>
    <row r="119" spans="2:8" s="1" customFormat="1" ht="12.9" customHeight="1" x14ac:dyDescent="0.25">
      <c r="B119" s="33" t="s">
        <v>576</v>
      </c>
      <c r="C119" s="33" t="s">
        <v>586</v>
      </c>
      <c r="D119" s="33" t="s">
        <v>72</v>
      </c>
      <c r="E119" s="48" t="s">
        <v>1038</v>
      </c>
      <c r="F119" s="33">
        <v>17</v>
      </c>
      <c r="G119" s="112">
        <v>7535</v>
      </c>
      <c r="H119" s="47">
        <f t="shared" si="3"/>
        <v>2.2999999999999998</v>
      </c>
    </row>
    <row r="120" spans="2:8" s="1" customFormat="1" ht="12.9" customHeight="1" x14ac:dyDescent="0.25">
      <c r="B120" s="33" t="s">
        <v>576</v>
      </c>
      <c r="C120" s="33" t="s">
        <v>586</v>
      </c>
      <c r="D120" s="33" t="s">
        <v>59</v>
      </c>
      <c r="E120" s="48" t="s">
        <v>1130</v>
      </c>
      <c r="F120" s="33">
        <v>6</v>
      </c>
      <c r="G120" s="112">
        <v>8230</v>
      </c>
      <c r="H120" s="47">
        <f t="shared" si="3"/>
        <v>0.7</v>
      </c>
    </row>
    <row r="121" spans="2:8" s="1" customFormat="1" ht="12.9" customHeight="1" x14ac:dyDescent="0.25">
      <c r="B121" s="33" t="s">
        <v>576</v>
      </c>
      <c r="C121" s="33" t="s">
        <v>586</v>
      </c>
      <c r="D121" s="33" t="s">
        <v>61</v>
      </c>
      <c r="E121" s="48" t="s">
        <v>1041</v>
      </c>
      <c r="F121" s="33">
        <v>13</v>
      </c>
      <c r="G121" s="112">
        <v>3375</v>
      </c>
      <c r="H121" s="47">
        <f t="shared" si="3"/>
        <v>3.9</v>
      </c>
    </row>
    <row r="122" spans="2:8" s="1" customFormat="1" ht="12.9" customHeight="1" x14ac:dyDescent="0.25">
      <c r="B122" s="33" t="s">
        <v>576</v>
      </c>
      <c r="C122" s="33" t="s">
        <v>586</v>
      </c>
      <c r="D122" s="33" t="s">
        <v>62</v>
      </c>
      <c r="E122" s="48" t="s">
        <v>1042</v>
      </c>
      <c r="F122" s="33">
        <v>0</v>
      </c>
      <c r="G122" s="112">
        <v>12730</v>
      </c>
      <c r="H122" s="47">
        <f t="shared" si="3"/>
        <v>0</v>
      </c>
    </row>
    <row r="123" spans="2:8" s="1" customFormat="1" ht="12.9" customHeight="1" x14ac:dyDescent="0.25">
      <c r="B123" s="33" t="s">
        <v>576</v>
      </c>
      <c r="C123" s="33" t="s">
        <v>586</v>
      </c>
      <c r="D123" s="33" t="s">
        <v>65</v>
      </c>
      <c r="E123" s="48" t="s">
        <v>1046</v>
      </c>
      <c r="F123" s="33">
        <v>60</v>
      </c>
      <c r="G123" s="112">
        <v>11950</v>
      </c>
      <c r="H123" s="47">
        <f t="shared" si="3"/>
        <v>5</v>
      </c>
    </row>
    <row r="124" spans="2:8" s="1" customFormat="1" ht="12.9" customHeight="1" x14ac:dyDescent="0.25">
      <c r="B124" s="33" t="s">
        <v>576</v>
      </c>
      <c r="C124" s="33" t="s">
        <v>586</v>
      </c>
      <c r="D124" s="33" t="s">
        <v>66</v>
      </c>
      <c r="E124" s="48" t="s">
        <v>1131</v>
      </c>
      <c r="F124" s="33">
        <v>0</v>
      </c>
      <c r="G124" s="112">
        <v>1185</v>
      </c>
      <c r="H124" s="47">
        <f t="shared" si="3"/>
        <v>0</v>
      </c>
    </row>
    <row r="125" spans="2:8" s="1" customFormat="1" ht="12.9" customHeight="1" x14ac:dyDescent="0.25">
      <c r="B125" s="33" t="s">
        <v>576</v>
      </c>
      <c r="C125" s="33" t="s">
        <v>586</v>
      </c>
      <c r="D125" s="33" t="s">
        <v>67</v>
      </c>
      <c r="E125" s="48" t="s">
        <v>1049</v>
      </c>
      <c r="F125" s="33">
        <v>0</v>
      </c>
      <c r="G125" s="112">
        <v>3355</v>
      </c>
      <c r="H125" s="47">
        <f t="shared" si="3"/>
        <v>0</v>
      </c>
    </row>
    <row r="126" spans="2:8" s="1" customFormat="1" ht="12.9" customHeight="1" x14ac:dyDescent="0.25">
      <c r="B126" s="33" t="s">
        <v>576</v>
      </c>
      <c r="C126" s="33" t="s">
        <v>586</v>
      </c>
      <c r="D126" s="33" t="s">
        <v>508</v>
      </c>
      <c r="E126" s="48" t="s">
        <v>1050</v>
      </c>
      <c r="F126" s="33">
        <v>4</v>
      </c>
      <c r="G126" s="112">
        <v>30740</v>
      </c>
      <c r="H126" s="47">
        <f t="shared" si="3"/>
        <v>0.1</v>
      </c>
    </row>
    <row r="127" spans="2:8" s="1" customFormat="1" ht="12.9" customHeight="1" x14ac:dyDescent="0.25">
      <c r="B127" s="33" t="s">
        <v>576</v>
      </c>
      <c r="C127" s="33" t="s">
        <v>586</v>
      </c>
      <c r="D127" s="33" t="s">
        <v>69</v>
      </c>
      <c r="E127" s="48" t="s">
        <v>1052</v>
      </c>
      <c r="F127" s="33">
        <v>0</v>
      </c>
      <c r="G127" s="112">
        <v>7900</v>
      </c>
      <c r="H127" s="47">
        <f t="shared" si="3"/>
        <v>0</v>
      </c>
    </row>
    <row r="128" spans="2:8" s="1" customFormat="1" ht="12.9" customHeight="1" x14ac:dyDescent="0.25">
      <c r="B128" s="33" t="s">
        <v>576</v>
      </c>
      <c r="C128" s="33" t="s">
        <v>586</v>
      </c>
      <c r="D128" s="33" t="s">
        <v>70</v>
      </c>
      <c r="E128" s="48" t="s">
        <v>1054</v>
      </c>
      <c r="F128" s="33">
        <v>107</v>
      </c>
      <c r="G128" s="112">
        <v>20055</v>
      </c>
      <c r="H128" s="47">
        <f t="shared" si="3"/>
        <v>5.3</v>
      </c>
    </row>
    <row r="129" spans="2:8" s="1" customFormat="1" ht="12.9" customHeight="1" x14ac:dyDescent="0.25">
      <c r="B129" s="33" t="s">
        <v>576</v>
      </c>
      <c r="C129" s="33" t="s">
        <v>586</v>
      </c>
      <c r="D129" s="33" t="s">
        <v>73</v>
      </c>
      <c r="E129" s="48" t="s">
        <v>1056</v>
      </c>
      <c r="F129" s="33">
        <v>34</v>
      </c>
      <c r="G129" s="112">
        <v>10685</v>
      </c>
      <c r="H129" s="47">
        <f t="shared" si="3"/>
        <v>3.2</v>
      </c>
    </row>
    <row r="130" spans="2:8" s="1" customFormat="1" ht="12.9" customHeight="1" x14ac:dyDescent="0.25">
      <c r="B130" s="33" t="s">
        <v>576</v>
      </c>
      <c r="C130" s="33" t="s">
        <v>586</v>
      </c>
      <c r="D130" s="33" t="s">
        <v>74</v>
      </c>
      <c r="E130" s="48" t="s">
        <v>1132</v>
      </c>
      <c r="F130" s="33">
        <v>14</v>
      </c>
      <c r="G130" s="112">
        <v>5815</v>
      </c>
      <c r="H130" s="47">
        <f t="shared" si="3"/>
        <v>2.4</v>
      </c>
    </row>
    <row r="131" spans="2:8" s="1" customFormat="1" ht="12.9" customHeight="1" x14ac:dyDescent="0.25">
      <c r="B131" s="33" t="s">
        <v>576</v>
      </c>
      <c r="C131" s="33" t="s">
        <v>586</v>
      </c>
      <c r="D131" s="33" t="s">
        <v>75</v>
      </c>
      <c r="E131" s="48" t="s">
        <v>1133</v>
      </c>
      <c r="F131" s="33">
        <v>0</v>
      </c>
      <c r="G131" s="112">
        <v>13515</v>
      </c>
      <c r="H131" s="47">
        <f t="shared" si="3"/>
        <v>0</v>
      </c>
    </row>
    <row r="132" spans="2:8" s="1" customFormat="1" ht="12.9" customHeight="1" x14ac:dyDescent="0.25">
      <c r="B132" s="33" t="s">
        <v>576</v>
      </c>
      <c r="C132" s="33" t="s">
        <v>586</v>
      </c>
      <c r="D132" s="33" t="s">
        <v>76</v>
      </c>
      <c r="E132" s="48" t="s">
        <v>1059</v>
      </c>
      <c r="F132" s="33">
        <v>0</v>
      </c>
      <c r="G132" s="112">
        <v>8145</v>
      </c>
      <c r="H132" s="47">
        <f t="shared" si="3"/>
        <v>0</v>
      </c>
    </row>
    <row r="133" spans="2:8" s="1" customFormat="1" ht="12.9" customHeight="1" x14ac:dyDescent="0.25">
      <c r="B133" s="33" t="s">
        <v>576</v>
      </c>
      <c r="C133" s="33" t="s">
        <v>586</v>
      </c>
      <c r="D133" s="33" t="s">
        <v>77</v>
      </c>
      <c r="E133" s="48" t="s">
        <v>1134</v>
      </c>
      <c r="F133" s="33">
        <v>0</v>
      </c>
      <c r="G133" s="112">
        <v>5475</v>
      </c>
      <c r="H133" s="47">
        <f t="shared" si="3"/>
        <v>0</v>
      </c>
    </row>
    <row r="134" spans="2:8" s="1" customFormat="1" ht="12.9" customHeight="1" x14ac:dyDescent="0.25">
      <c r="B134" s="33" t="s">
        <v>576</v>
      </c>
      <c r="C134" s="33" t="s">
        <v>586</v>
      </c>
      <c r="D134" s="33" t="s">
        <v>78</v>
      </c>
      <c r="E134" s="48" t="s">
        <v>1061</v>
      </c>
      <c r="F134" s="33">
        <v>0</v>
      </c>
      <c r="G134" s="112">
        <v>1880</v>
      </c>
      <c r="H134" s="47">
        <f t="shared" si="3"/>
        <v>0</v>
      </c>
    </row>
    <row r="135" spans="2:8" s="1" customFormat="1" ht="12.9" customHeight="1" x14ac:dyDescent="0.25">
      <c r="B135" s="33" t="s">
        <v>576</v>
      </c>
      <c r="C135" s="33" t="s">
        <v>586</v>
      </c>
      <c r="D135" s="33" t="s">
        <v>58</v>
      </c>
      <c r="E135" s="48" t="s">
        <v>1062</v>
      </c>
      <c r="F135" s="33">
        <v>0</v>
      </c>
      <c r="G135" s="112">
        <v>640</v>
      </c>
      <c r="H135" s="47">
        <f t="shared" si="3"/>
        <v>0</v>
      </c>
    </row>
    <row r="136" spans="2:8" s="1" customFormat="1" ht="12.9" customHeight="1" x14ac:dyDescent="0.25">
      <c r="B136" s="33" t="s">
        <v>576</v>
      </c>
      <c r="C136" s="33" t="s">
        <v>586</v>
      </c>
      <c r="D136" s="33" t="s">
        <v>79</v>
      </c>
      <c r="E136" s="48" t="s">
        <v>1063</v>
      </c>
      <c r="F136" s="33">
        <v>0</v>
      </c>
      <c r="G136" s="112">
        <v>995</v>
      </c>
      <c r="H136" s="47">
        <f t="shared" si="3"/>
        <v>0</v>
      </c>
    </row>
    <row r="137" spans="2:8" s="1" customFormat="1" ht="12.9" customHeight="1" x14ac:dyDescent="0.25">
      <c r="B137" s="33" t="s">
        <v>576</v>
      </c>
      <c r="C137" s="33" t="s">
        <v>586</v>
      </c>
      <c r="D137" s="33" t="s">
        <v>80</v>
      </c>
      <c r="E137" s="48" t="s">
        <v>1135</v>
      </c>
      <c r="F137" s="33">
        <v>26</v>
      </c>
      <c r="G137" s="112">
        <v>8780</v>
      </c>
      <c r="H137" s="47">
        <f t="shared" si="3"/>
        <v>3</v>
      </c>
    </row>
    <row r="138" spans="2:8" s="1" customFormat="1" ht="12.9" customHeight="1" x14ac:dyDescent="0.25">
      <c r="B138" s="33" t="s">
        <v>576</v>
      </c>
      <c r="C138" s="33" t="s">
        <v>586</v>
      </c>
      <c r="D138" s="33" t="s">
        <v>81</v>
      </c>
      <c r="E138" s="48" t="s">
        <v>1136</v>
      </c>
      <c r="F138" s="33">
        <v>9</v>
      </c>
      <c r="G138" s="112">
        <v>7110</v>
      </c>
      <c r="H138" s="47">
        <f t="shared" si="3"/>
        <v>1.3</v>
      </c>
    </row>
    <row r="139" spans="2:8" s="1" customFormat="1" ht="12.9" customHeight="1" x14ac:dyDescent="0.25">
      <c r="B139" s="33" t="s">
        <v>576</v>
      </c>
      <c r="C139" s="33" t="s">
        <v>586</v>
      </c>
      <c r="D139" s="33" t="s">
        <v>82</v>
      </c>
      <c r="E139" s="48" t="s">
        <v>1068</v>
      </c>
      <c r="F139" s="33">
        <v>13</v>
      </c>
      <c r="G139" s="112">
        <v>11795</v>
      </c>
      <c r="H139" s="47">
        <f t="shared" si="3"/>
        <v>1.1000000000000001</v>
      </c>
    </row>
    <row r="140" spans="2:8" s="1" customFormat="1" ht="12.9" customHeight="1" x14ac:dyDescent="0.25">
      <c r="B140" s="33" t="s">
        <v>576</v>
      </c>
      <c r="C140" s="33" t="s">
        <v>586</v>
      </c>
      <c r="D140" s="33" t="s">
        <v>83</v>
      </c>
      <c r="E140" s="48" t="s">
        <v>1137</v>
      </c>
      <c r="F140" s="33">
        <v>0</v>
      </c>
      <c r="G140" s="112">
        <v>7900</v>
      </c>
      <c r="H140" s="47">
        <f t="shared" si="3"/>
        <v>0</v>
      </c>
    </row>
    <row r="141" spans="2:8" s="1" customFormat="1" ht="12.9" customHeight="1" x14ac:dyDescent="0.25">
      <c r="B141" s="33" t="s">
        <v>574</v>
      </c>
      <c r="C141" s="33" t="s">
        <v>587</v>
      </c>
      <c r="D141" s="33" t="s">
        <v>84</v>
      </c>
      <c r="E141" s="48" t="s">
        <v>1070</v>
      </c>
      <c r="F141" s="33">
        <v>0</v>
      </c>
      <c r="G141" s="112">
        <v>5955</v>
      </c>
      <c r="H141" s="47">
        <f t="shared" si="3"/>
        <v>0</v>
      </c>
    </row>
    <row r="142" spans="2:8" s="1" customFormat="1" ht="12.9" customHeight="1" x14ac:dyDescent="0.25">
      <c r="B142" s="33" t="s">
        <v>574</v>
      </c>
      <c r="C142" s="33" t="s">
        <v>587</v>
      </c>
      <c r="D142" s="33" t="s">
        <v>85</v>
      </c>
      <c r="E142" s="48" t="s">
        <v>1071</v>
      </c>
      <c r="F142" s="33">
        <v>0</v>
      </c>
      <c r="G142" s="112">
        <v>7305</v>
      </c>
      <c r="H142" s="47">
        <f t="shared" si="3"/>
        <v>0</v>
      </c>
    </row>
    <row r="143" spans="2:8" s="1" customFormat="1" ht="12.9" customHeight="1" x14ac:dyDescent="0.25">
      <c r="B143" s="33" t="s">
        <v>574</v>
      </c>
      <c r="C143" s="33" t="s">
        <v>587</v>
      </c>
      <c r="D143" s="33" t="s">
        <v>87</v>
      </c>
      <c r="E143" s="48" t="s">
        <v>1073</v>
      </c>
      <c r="F143" s="33">
        <v>0</v>
      </c>
      <c r="G143" s="112">
        <v>13810</v>
      </c>
      <c r="H143" s="47">
        <f t="shared" si="3"/>
        <v>0</v>
      </c>
    </row>
    <row r="144" spans="2:8" s="1" customFormat="1" ht="12.9" customHeight="1" x14ac:dyDescent="0.25">
      <c r="B144" s="33" t="s">
        <v>574</v>
      </c>
      <c r="C144" s="33" t="s">
        <v>587</v>
      </c>
      <c r="D144" s="33" t="s">
        <v>88</v>
      </c>
      <c r="E144" s="48" t="s">
        <v>1138</v>
      </c>
      <c r="F144" s="33">
        <v>0</v>
      </c>
      <c r="G144" s="112">
        <v>10600</v>
      </c>
      <c r="H144" s="47">
        <f t="shared" si="3"/>
        <v>0</v>
      </c>
    </row>
    <row r="145" spans="2:8" s="1" customFormat="1" ht="12.9" customHeight="1" x14ac:dyDescent="0.25">
      <c r="B145" s="33" t="s">
        <v>574</v>
      </c>
      <c r="C145" s="33" t="s">
        <v>587</v>
      </c>
      <c r="D145" s="33" t="s">
        <v>43</v>
      </c>
      <c r="E145" s="48" t="s">
        <v>1139</v>
      </c>
      <c r="F145" s="33">
        <v>0</v>
      </c>
      <c r="G145" s="112">
        <v>12025</v>
      </c>
      <c r="H145" s="47">
        <f t="shared" si="3"/>
        <v>0</v>
      </c>
    </row>
    <row r="146" spans="2:8" s="1" customFormat="1" ht="12.9" customHeight="1" x14ac:dyDescent="0.25">
      <c r="B146" s="33" t="s">
        <v>574</v>
      </c>
      <c r="C146" s="33" t="s">
        <v>587</v>
      </c>
      <c r="D146" s="33" t="s">
        <v>89</v>
      </c>
      <c r="E146" s="48" t="s">
        <v>1140</v>
      </c>
      <c r="F146" s="33">
        <v>0</v>
      </c>
      <c r="G146" s="112">
        <v>12215</v>
      </c>
      <c r="H146" s="47">
        <f t="shared" ref="H146:H162" si="4">IF(G146="*","*",IF(ISERROR(F146/G146*1000),"N/A",(ROUND(F146/G146*1000,1))))</f>
        <v>0</v>
      </c>
    </row>
    <row r="147" spans="2:8" s="1" customFormat="1" ht="12.9" customHeight="1" x14ac:dyDescent="0.25">
      <c r="B147" s="33" t="s">
        <v>574</v>
      </c>
      <c r="C147" s="33" t="s">
        <v>587</v>
      </c>
      <c r="D147" s="33" t="s">
        <v>44</v>
      </c>
      <c r="E147" s="48" t="s">
        <v>1079</v>
      </c>
      <c r="F147" s="33">
        <v>0</v>
      </c>
      <c r="G147" s="112">
        <v>6615</v>
      </c>
      <c r="H147" s="47">
        <f t="shared" si="4"/>
        <v>0</v>
      </c>
    </row>
    <row r="148" spans="2:8" s="1" customFormat="1" ht="12.9" customHeight="1" x14ac:dyDescent="0.25">
      <c r="B148" s="33" t="s">
        <v>574</v>
      </c>
      <c r="C148" s="33" t="s">
        <v>587</v>
      </c>
      <c r="D148" s="33" t="s">
        <v>90</v>
      </c>
      <c r="E148" s="48" t="s">
        <v>1141</v>
      </c>
      <c r="F148" s="33">
        <v>0</v>
      </c>
      <c r="G148" s="112">
        <v>5330</v>
      </c>
      <c r="H148" s="47">
        <f t="shared" si="4"/>
        <v>0</v>
      </c>
    </row>
    <row r="149" spans="2:8" s="1" customFormat="1" ht="12.9" customHeight="1" x14ac:dyDescent="0.25">
      <c r="B149" s="33" t="s">
        <v>574</v>
      </c>
      <c r="C149" s="33" t="s">
        <v>587</v>
      </c>
      <c r="D149" s="33" t="s">
        <v>91</v>
      </c>
      <c r="E149" s="48" t="s">
        <v>1081</v>
      </c>
      <c r="F149" s="33">
        <v>0</v>
      </c>
      <c r="G149" s="112">
        <v>15230</v>
      </c>
      <c r="H149" s="47">
        <f t="shared" si="4"/>
        <v>0</v>
      </c>
    </row>
    <row r="150" spans="2:8" s="1" customFormat="1" ht="12.9" customHeight="1" x14ac:dyDescent="0.25">
      <c r="B150" s="33" t="s">
        <v>574</v>
      </c>
      <c r="C150" s="33" t="s">
        <v>587</v>
      </c>
      <c r="D150" s="33" t="s">
        <v>94</v>
      </c>
      <c r="E150" s="48" t="s">
        <v>1085</v>
      </c>
      <c r="F150" s="33">
        <v>0</v>
      </c>
      <c r="G150" s="112">
        <v>18185</v>
      </c>
      <c r="H150" s="47">
        <f t="shared" si="4"/>
        <v>0</v>
      </c>
    </row>
    <row r="151" spans="2:8" s="1" customFormat="1" ht="12.9" customHeight="1" x14ac:dyDescent="0.25">
      <c r="B151" s="33" t="s">
        <v>574</v>
      </c>
      <c r="C151" s="33" t="s">
        <v>587</v>
      </c>
      <c r="D151" s="33" t="s">
        <v>95</v>
      </c>
      <c r="E151" s="48" t="s">
        <v>1087</v>
      </c>
      <c r="F151" s="33">
        <v>0</v>
      </c>
      <c r="G151" s="112">
        <v>16310</v>
      </c>
      <c r="H151" s="47">
        <f t="shared" si="4"/>
        <v>0</v>
      </c>
    </row>
    <row r="152" spans="2:8" s="1" customFormat="1" ht="12.9" customHeight="1" x14ac:dyDescent="0.25">
      <c r="B152" s="33" t="s">
        <v>574</v>
      </c>
      <c r="C152" s="33" t="s">
        <v>587</v>
      </c>
      <c r="D152" s="33" t="s">
        <v>60</v>
      </c>
      <c r="E152" s="48" t="s">
        <v>809</v>
      </c>
      <c r="F152" s="49">
        <v>3</v>
      </c>
      <c r="G152" s="49">
        <v>7190</v>
      </c>
      <c r="H152" s="47">
        <f>IF(G152="*","*",IF(ISERROR(F152/G152*1000),"N/A",(ROUND(F152/G152*1000,1))))</f>
        <v>0.4</v>
      </c>
    </row>
    <row r="153" spans="2:8" s="1" customFormat="1" ht="12.9" customHeight="1" x14ac:dyDescent="0.25">
      <c r="B153" s="33" t="s">
        <v>574</v>
      </c>
      <c r="C153" s="33" t="s">
        <v>587</v>
      </c>
      <c r="D153" s="33" t="s">
        <v>45</v>
      </c>
      <c r="E153" s="48" t="s">
        <v>1142</v>
      </c>
      <c r="F153" s="33">
        <v>0</v>
      </c>
      <c r="G153" s="112">
        <v>9685</v>
      </c>
      <c r="H153" s="47">
        <f t="shared" si="4"/>
        <v>0</v>
      </c>
    </row>
    <row r="154" spans="2:8" s="1" customFormat="1" ht="12.9" customHeight="1" x14ac:dyDescent="0.25">
      <c r="B154" s="33" t="s">
        <v>574</v>
      </c>
      <c r="C154" s="33" t="s">
        <v>587</v>
      </c>
      <c r="D154" s="33" t="s">
        <v>96</v>
      </c>
      <c r="E154" s="48" t="s">
        <v>1143</v>
      </c>
      <c r="F154" s="33">
        <v>0</v>
      </c>
      <c r="G154" s="112">
        <v>9745</v>
      </c>
      <c r="H154" s="47">
        <f t="shared" si="4"/>
        <v>0</v>
      </c>
    </row>
    <row r="155" spans="2:8" s="1" customFormat="1" ht="12.9" customHeight="1" x14ac:dyDescent="0.25">
      <c r="B155" s="33" t="s">
        <v>574</v>
      </c>
      <c r="C155" s="33" t="s">
        <v>587</v>
      </c>
      <c r="D155" s="33" t="s">
        <v>47</v>
      </c>
      <c r="E155" s="48" t="s">
        <v>1091</v>
      </c>
      <c r="F155" s="33">
        <v>0</v>
      </c>
      <c r="G155" s="112">
        <v>12685</v>
      </c>
      <c r="H155" s="47">
        <f t="shared" si="4"/>
        <v>0</v>
      </c>
    </row>
    <row r="156" spans="2:8" s="1" customFormat="1" ht="12.9" customHeight="1" x14ac:dyDescent="0.25">
      <c r="B156" s="33" t="s">
        <v>574</v>
      </c>
      <c r="C156" s="33" t="s">
        <v>587</v>
      </c>
      <c r="D156" s="33" t="s">
        <v>98</v>
      </c>
      <c r="E156" s="48" t="s">
        <v>1093</v>
      </c>
      <c r="F156" s="33">
        <v>0</v>
      </c>
      <c r="G156" s="112">
        <v>2095</v>
      </c>
      <c r="H156" s="47">
        <f t="shared" si="4"/>
        <v>0</v>
      </c>
    </row>
    <row r="157" spans="2:8" s="1" customFormat="1" ht="12.9" customHeight="1" x14ac:dyDescent="0.25">
      <c r="B157" s="33" t="s">
        <v>574</v>
      </c>
      <c r="C157" s="33" t="s">
        <v>587</v>
      </c>
      <c r="D157" s="33" t="s">
        <v>100</v>
      </c>
      <c r="E157" s="48" t="s">
        <v>1095</v>
      </c>
      <c r="F157" s="33">
        <v>0</v>
      </c>
      <c r="G157" s="112">
        <v>23520</v>
      </c>
      <c r="H157" s="47">
        <f t="shared" si="4"/>
        <v>0</v>
      </c>
    </row>
    <row r="158" spans="2:8" s="1" customFormat="1" ht="12.9" customHeight="1" x14ac:dyDescent="0.25">
      <c r="B158" s="33" t="s">
        <v>574</v>
      </c>
      <c r="C158" s="33" t="s">
        <v>587</v>
      </c>
      <c r="D158" s="33" t="s">
        <v>48</v>
      </c>
      <c r="E158" s="48" t="s">
        <v>1096</v>
      </c>
      <c r="F158" s="33">
        <v>0</v>
      </c>
      <c r="G158" s="112">
        <v>14615</v>
      </c>
      <c r="H158" s="47">
        <f t="shared" si="4"/>
        <v>0</v>
      </c>
    </row>
    <row r="159" spans="2:8" s="1" customFormat="1" ht="12.9" customHeight="1" x14ac:dyDescent="0.25">
      <c r="B159" s="33" t="s">
        <v>574</v>
      </c>
      <c r="C159" s="33" t="s">
        <v>587</v>
      </c>
      <c r="D159" s="33" t="s">
        <v>568</v>
      </c>
      <c r="E159" s="48" t="s">
        <v>1144</v>
      </c>
      <c r="F159" s="33">
        <v>0</v>
      </c>
      <c r="G159" s="112">
        <v>14320</v>
      </c>
      <c r="H159" s="47">
        <f t="shared" si="4"/>
        <v>0</v>
      </c>
    </row>
    <row r="160" spans="2:8" s="1" customFormat="1" ht="12.9" customHeight="1" x14ac:dyDescent="0.25">
      <c r="B160" s="33" t="s">
        <v>574</v>
      </c>
      <c r="C160" s="33" t="s">
        <v>587</v>
      </c>
      <c r="D160" s="33" t="s">
        <v>50</v>
      </c>
      <c r="E160" s="48" t="s">
        <v>1099</v>
      </c>
      <c r="F160" s="33">
        <v>0</v>
      </c>
      <c r="G160" s="112">
        <v>20850</v>
      </c>
      <c r="H160" s="47">
        <f t="shared" si="4"/>
        <v>0</v>
      </c>
    </row>
    <row r="161" spans="2:9" s="1" customFormat="1" ht="12.9" customHeight="1" x14ac:dyDescent="0.25">
      <c r="B161" s="33" t="s">
        <v>574</v>
      </c>
      <c r="C161" s="33" t="s">
        <v>587</v>
      </c>
      <c r="D161" s="33" t="s">
        <v>102</v>
      </c>
      <c r="E161" s="48" t="s">
        <v>1100</v>
      </c>
      <c r="F161" s="33">
        <v>0</v>
      </c>
      <c r="G161" s="112">
        <v>6435</v>
      </c>
      <c r="H161" s="47">
        <f t="shared" si="4"/>
        <v>0</v>
      </c>
    </row>
    <row r="162" spans="2:9" s="1" customFormat="1" ht="12.9" customHeight="1" x14ac:dyDescent="0.25">
      <c r="B162" s="34" t="s">
        <v>574</v>
      </c>
      <c r="C162" s="34" t="s">
        <v>587</v>
      </c>
      <c r="D162" s="34" t="s">
        <v>103</v>
      </c>
      <c r="E162" s="59" t="s">
        <v>1101</v>
      </c>
      <c r="F162" s="34">
        <v>4</v>
      </c>
      <c r="G162" s="114">
        <v>16570</v>
      </c>
      <c r="H162" s="35">
        <f t="shared" si="4"/>
        <v>0.2</v>
      </c>
    </row>
    <row r="163" spans="2:9" s="1" customFormat="1" ht="12.9" customHeight="1" x14ac:dyDescent="0.25">
      <c r="B163" s="51"/>
      <c r="C163" s="51"/>
      <c r="D163" s="51"/>
      <c r="E163" s="50"/>
      <c r="F163" s="51"/>
      <c r="G163" s="51"/>
      <c r="H163" s="92"/>
    </row>
    <row r="164" spans="2:9" s="1" customFormat="1" ht="12.9" customHeight="1" x14ac:dyDescent="0.25">
      <c r="B164" s="50"/>
      <c r="C164" s="51"/>
      <c r="D164" s="50"/>
      <c r="E164" s="50"/>
      <c r="F164" s="51"/>
      <c r="G164" s="51"/>
      <c r="H164" s="51"/>
    </row>
    <row r="165" spans="2:9" s="1" customFormat="1" ht="15" customHeight="1" x14ac:dyDescent="0.25">
      <c r="B165" s="19" t="s">
        <v>558</v>
      </c>
      <c r="C165" s="52"/>
      <c r="D165" s="52"/>
      <c r="E165" s="52"/>
      <c r="F165" s="52"/>
      <c r="G165" s="52"/>
      <c r="H165" s="52"/>
    </row>
    <row r="166" spans="2:9" s="1" customFormat="1" ht="46.2" customHeight="1" x14ac:dyDescent="0.25">
      <c r="B166" s="5" t="s">
        <v>456</v>
      </c>
      <c r="C166" s="11" t="s">
        <v>457</v>
      </c>
      <c r="D166" s="5" t="s">
        <v>19</v>
      </c>
      <c r="E166" s="3" t="s">
        <v>20</v>
      </c>
      <c r="F166" s="4" t="s">
        <v>373</v>
      </c>
      <c r="G166" s="102" t="s">
        <v>793</v>
      </c>
      <c r="H166" s="4" t="s">
        <v>808</v>
      </c>
    </row>
    <row r="167" spans="2:9" s="1" customFormat="1" ht="12.9" customHeight="1" x14ac:dyDescent="0.25">
      <c r="B167" s="8"/>
      <c r="C167" s="8"/>
      <c r="D167" s="8" t="s">
        <v>32</v>
      </c>
      <c r="E167" s="6" t="s">
        <v>560</v>
      </c>
      <c r="F167" s="7">
        <v>8</v>
      </c>
      <c r="G167" s="7">
        <v>15840</v>
      </c>
      <c r="H167" s="53">
        <f>(F167/G167)*1000</f>
        <v>0.50505050505050508</v>
      </c>
    </row>
    <row r="168" spans="2:9" s="1" customFormat="1" ht="6.9" customHeight="1" x14ac:dyDescent="0.25">
      <c r="E168" s="55"/>
    </row>
    <row r="169" spans="2:9" s="1" customFormat="1" ht="12.6" customHeight="1" x14ac:dyDescent="0.25">
      <c r="B169" s="25" t="s">
        <v>446</v>
      </c>
      <c r="C169" s="25" t="s">
        <v>553</v>
      </c>
      <c r="D169" s="25" t="s">
        <v>162</v>
      </c>
      <c r="E169" s="65" t="s">
        <v>1145</v>
      </c>
      <c r="F169" s="54">
        <v>0</v>
      </c>
      <c r="G169" s="113" t="s">
        <v>815</v>
      </c>
      <c r="H169" s="46" t="str">
        <f>IF(G169="*","*",IF(ISERROR(F169/G169*1000),"N/A",(ROUND(F169/G169*1000,1))))</f>
        <v>N/A</v>
      </c>
    </row>
    <row r="170" spans="2:9" s="1" customFormat="1" ht="12.9" customHeight="1" x14ac:dyDescent="0.25">
      <c r="B170" s="33" t="s">
        <v>446</v>
      </c>
      <c r="C170" s="33" t="s">
        <v>553</v>
      </c>
      <c r="D170" s="33" t="s">
        <v>163</v>
      </c>
      <c r="E170" s="48" t="s">
        <v>1146</v>
      </c>
      <c r="F170" s="49">
        <v>0</v>
      </c>
      <c r="G170" s="112" t="s">
        <v>815</v>
      </c>
      <c r="H170" s="47" t="str">
        <f t="shared" ref="H170:H231" si="5">IF(G170="*","*",IF(ISERROR(F170/G170*1000),"N/A",(ROUND(F170/G170*1000,1))))</f>
        <v>N/A</v>
      </c>
    </row>
    <row r="171" spans="2:9" s="1" customFormat="1" ht="12.9" customHeight="1" x14ac:dyDescent="0.25">
      <c r="B171" s="33" t="s">
        <v>446</v>
      </c>
      <c r="C171" s="33" t="s">
        <v>553</v>
      </c>
      <c r="D171" s="33" t="s">
        <v>164</v>
      </c>
      <c r="E171" s="48" t="s">
        <v>1147</v>
      </c>
      <c r="F171" s="49">
        <v>0</v>
      </c>
      <c r="G171" s="112" t="s">
        <v>815</v>
      </c>
      <c r="H171" s="47" t="str">
        <f t="shared" si="5"/>
        <v>N/A</v>
      </c>
    </row>
    <row r="172" spans="2:9" s="1" customFormat="1" ht="12.9" customHeight="1" x14ac:dyDescent="0.25">
      <c r="B172" s="33" t="s">
        <v>446</v>
      </c>
      <c r="C172" s="33" t="s">
        <v>553</v>
      </c>
      <c r="D172" s="33" t="s">
        <v>165</v>
      </c>
      <c r="E172" s="48" t="s">
        <v>883</v>
      </c>
      <c r="F172" s="49">
        <v>0</v>
      </c>
      <c r="G172" s="112" t="s">
        <v>815</v>
      </c>
      <c r="H172" s="47" t="str">
        <f t="shared" si="5"/>
        <v>N/A</v>
      </c>
    </row>
    <row r="173" spans="2:9" s="1" customFormat="1" ht="12.9" customHeight="1" x14ac:dyDescent="0.25">
      <c r="B173" s="33" t="s">
        <v>446</v>
      </c>
      <c r="C173" s="33" t="s">
        <v>553</v>
      </c>
      <c r="D173" s="33" t="s">
        <v>168</v>
      </c>
      <c r="E173" s="48" t="s">
        <v>887</v>
      </c>
      <c r="F173" s="49">
        <v>0</v>
      </c>
      <c r="G173" s="112">
        <v>660</v>
      </c>
      <c r="H173" s="47">
        <f t="shared" si="5"/>
        <v>0</v>
      </c>
    </row>
    <row r="174" spans="2:9" s="1" customFormat="1" ht="12.9" customHeight="1" x14ac:dyDescent="0.25">
      <c r="B174" s="33" t="s">
        <v>446</v>
      </c>
      <c r="C174" s="33" t="s">
        <v>553</v>
      </c>
      <c r="D174" s="33" t="s">
        <v>8</v>
      </c>
      <c r="E174" s="48" t="s">
        <v>1148</v>
      </c>
      <c r="F174" s="49">
        <v>0</v>
      </c>
      <c r="G174" s="112">
        <v>25</v>
      </c>
      <c r="H174" s="47">
        <f t="shared" si="5"/>
        <v>0</v>
      </c>
    </row>
    <row r="175" spans="2:9" s="1" customFormat="1" ht="12.9" customHeight="1" x14ac:dyDescent="0.25">
      <c r="B175" s="33" t="s">
        <v>446</v>
      </c>
      <c r="C175" s="33" t="s">
        <v>553</v>
      </c>
      <c r="D175" s="33" t="s">
        <v>381</v>
      </c>
      <c r="E175" s="48" t="s">
        <v>898</v>
      </c>
      <c r="F175" s="49">
        <v>0</v>
      </c>
      <c r="G175" s="112">
        <v>240</v>
      </c>
      <c r="H175" s="47">
        <f t="shared" si="5"/>
        <v>0</v>
      </c>
    </row>
    <row r="176" spans="2:9" s="1" customFormat="1" ht="12.9" customHeight="1" x14ac:dyDescent="0.25">
      <c r="B176" s="33" t="s">
        <v>446</v>
      </c>
      <c r="C176" s="33" t="s">
        <v>553</v>
      </c>
      <c r="D176" s="33" t="s">
        <v>384</v>
      </c>
      <c r="E176" s="48" t="s">
        <v>901</v>
      </c>
      <c r="F176" s="49">
        <v>0</v>
      </c>
      <c r="G176" s="112">
        <v>195</v>
      </c>
      <c r="H176" s="47">
        <f t="shared" si="5"/>
        <v>0</v>
      </c>
      <c r="I176" s="13"/>
    </row>
    <row r="177" spans="1:9" ht="12.9" customHeight="1" x14ac:dyDescent="0.25">
      <c r="B177" s="33" t="s">
        <v>446</v>
      </c>
      <c r="C177" s="33" t="s">
        <v>553</v>
      </c>
      <c r="D177" s="33" t="s">
        <v>388</v>
      </c>
      <c r="E177" s="48" t="s">
        <v>1149</v>
      </c>
      <c r="F177" s="49">
        <v>0</v>
      </c>
      <c r="G177" s="112">
        <v>295</v>
      </c>
      <c r="H177" s="47">
        <f t="shared" si="5"/>
        <v>0</v>
      </c>
    </row>
    <row r="178" spans="1:9" ht="12.9" customHeight="1" x14ac:dyDescent="0.25">
      <c r="B178" s="33" t="s">
        <v>446</v>
      </c>
      <c r="C178" s="33" t="s">
        <v>553</v>
      </c>
      <c r="D178" s="33" t="s">
        <v>389</v>
      </c>
      <c r="E178" s="48" t="s">
        <v>1150</v>
      </c>
      <c r="F178" s="49">
        <v>0</v>
      </c>
      <c r="G178" s="112">
        <v>215</v>
      </c>
      <c r="H178" s="47">
        <f t="shared" si="5"/>
        <v>0</v>
      </c>
    </row>
    <row r="179" spans="1:9" ht="12.9" customHeight="1" x14ac:dyDescent="0.25">
      <c r="B179" s="33" t="s">
        <v>446</v>
      </c>
      <c r="C179" s="33" t="s">
        <v>553</v>
      </c>
      <c r="D179" s="33" t="s">
        <v>395</v>
      </c>
      <c r="E179" s="48" t="s">
        <v>912</v>
      </c>
      <c r="F179" s="49">
        <v>0</v>
      </c>
      <c r="G179" s="112" t="s">
        <v>815</v>
      </c>
      <c r="H179" s="47" t="str">
        <f t="shared" si="5"/>
        <v>N/A</v>
      </c>
    </row>
    <row r="180" spans="1:9" ht="12.9" customHeight="1" x14ac:dyDescent="0.25">
      <c r="B180" s="33" t="s">
        <v>517</v>
      </c>
      <c r="C180" s="33" t="s">
        <v>555</v>
      </c>
      <c r="D180" s="33" t="s">
        <v>422</v>
      </c>
      <c r="E180" s="48" t="s">
        <v>1151</v>
      </c>
      <c r="F180" s="49">
        <v>0</v>
      </c>
      <c r="G180" s="112">
        <v>375</v>
      </c>
      <c r="H180" s="47">
        <f t="shared" si="5"/>
        <v>0</v>
      </c>
    </row>
    <row r="181" spans="1:9" ht="12.9" customHeight="1" x14ac:dyDescent="0.25">
      <c r="B181" s="33" t="s">
        <v>517</v>
      </c>
      <c r="C181" s="33" t="s">
        <v>555</v>
      </c>
      <c r="D181" s="33" t="s">
        <v>423</v>
      </c>
      <c r="E181" s="48" t="s">
        <v>1152</v>
      </c>
      <c r="F181" s="49">
        <v>0</v>
      </c>
      <c r="G181" s="112">
        <v>290</v>
      </c>
      <c r="H181" s="47">
        <f t="shared" si="5"/>
        <v>0</v>
      </c>
    </row>
    <row r="182" spans="1:9" ht="12.9" customHeight="1" x14ac:dyDescent="0.25">
      <c r="B182" s="33" t="s">
        <v>517</v>
      </c>
      <c r="C182" s="33" t="s">
        <v>555</v>
      </c>
      <c r="D182" s="33" t="s">
        <v>424</v>
      </c>
      <c r="E182" s="48" t="s">
        <v>915</v>
      </c>
      <c r="F182" s="49">
        <v>0</v>
      </c>
      <c r="G182" s="112">
        <v>490</v>
      </c>
      <c r="H182" s="47">
        <f t="shared" si="5"/>
        <v>0</v>
      </c>
    </row>
    <row r="183" spans="1:9" ht="12.9" customHeight="1" x14ac:dyDescent="0.25">
      <c r="B183" s="33" t="s">
        <v>517</v>
      </c>
      <c r="C183" s="33" t="s">
        <v>555</v>
      </c>
      <c r="D183" s="33" t="s">
        <v>425</v>
      </c>
      <c r="E183" s="48" t="s">
        <v>916</v>
      </c>
      <c r="F183" s="49">
        <v>0</v>
      </c>
      <c r="G183" s="112" t="s">
        <v>815</v>
      </c>
      <c r="H183" s="47" t="str">
        <f t="shared" si="5"/>
        <v>N/A</v>
      </c>
    </row>
    <row r="184" spans="1:9" ht="12.9" customHeight="1" x14ac:dyDescent="0.25">
      <c r="B184" s="33" t="s">
        <v>517</v>
      </c>
      <c r="C184" s="33" t="s">
        <v>555</v>
      </c>
      <c r="D184" s="33" t="s">
        <v>427</v>
      </c>
      <c r="E184" s="48" t="s">
        <v>918</v>
      </c>
      <c r="F184" s="49">
        <v>0</v>
      </c>
      <c r="G184" s="112">
        <v>600</v>
      </c>
      <c r="H184" s="47">
        <f t="shared" si="5"/>
        <v>0</v>
      </c>
    </row>
    <row r="185" spans="1:9" ht="12.9" customHeight="1" x14ac:dyDescent="0.25">
      <c r="B185" s="33" t="s">
        <v>517</v>
      </c>
      <c r="C185" s="33" t="s">
        <v>555</v>
      </c>
      <c r="D185" s="33" t="s">
        <v>438</v>
      </c>
      <c r="E185" s="48" t="s">
        <v>930</v>
      </c>
      <c r="F185" s="49">
        <v>0</v>
      </c>
      <c r="G185" s="112">
        <v>325</v>
      </c>
      <c r="H185" s="47">
        <f t="shared" si="5"/>
        <v>0</v>
      </c>
    </row>
    <row r="186" spans="1:9" ht="12.9" customHeight="1" x14ac:dyDescent="0.25">
      <c r="B186" s="33" t="s">
        <v>516</v>
      </c>
      <c r="C186" s="33" t="s">
        <v>554</v>
      </c>
      <c r="D186" s="33" t="s">
        <v>413</v>
      </c>
      <c r="E186" s="48" t="s">
        <v>940</v>
      </c>
      <c r="F186" s="49">
        <v>0</v>
      </c>
      <c r="G186" s="112">
        <v>245</v>
      </c>
      <c r="H186" s="47">
        <f t="shared" si="5"/>
        <v>0</v>
      </c>
    </row>
    <row r="187" spans="1:9" ht="12.9" customHeight="1" x14ac:dyDescent="0.25">
      <c r="B187" s="33" t="s">
        <v>516</v>
      </c>
      <c r="C187" s="33" t="s">
        <v>554</v>
      </c>
      <c r="D187" s="48" t="s">
        <v>402</v>
      </c>
      <c r="E187" s="48" t="s">
        <v>1153</v>
      </c>
      <c r="F187" s="49">
        <v>0</v>
      </c>
      <c r="G187" s="112">
        <v>315</v>
      </c>
      <c r="H187" s="47">
        <f t="shared" si="5"/>
        <v>0</v>
      </c>
    </row>
    <row r="188" spans="1:9" ht="12.9" customHeight="1" x14ac:dyDescent="0.25">
      <c r="B188" s="33" t="s">
        <v>516</v>
      </c>
      <c r="C188" s="33" t="s">
        <v>554</v>
      </c>
      <c r="D188" s="33" t="s">
        <v>4</v>
      </c>
      <c r="E188" s="48" t="s">
        <v>953</v>
      </c>
      <c r="F188" s="49">
        <v>0</v>
      </c>
      <c r="G188" s="112">
        <v>170</v>
      </c>
      <c r="H188" s="47">
        <f t="shared" si="5"/>
        <v>0</v>
      </c>
    </row>
    <row r="189" spans="1:9" ht="12.9" customHeight="1" x14ac:dyDescent="0.25">
      <c r="B189" s="33" t="s">
        <v>516</v>
      </c>
      <c r="C189" s="33" t="s">
        <v>554</v>
      </c>
      <c r="D189" s="33" t="s">
        <v>418</v>
      </c>
      <c r="E189" s="48" t="s">
        <v>957</v>
      </c>
      <c r="F189" s="49">
        <v>0</v>
      </c>
      <c r="G189" s="112">
        <v>245</v>
      </c>
      <c r="H189" s="47">
        <f t="shared" si="5"/>
        <v>0</v>
      </c>
    </row>
    <row r="190" spans="1:9" ht="12.9" customHeight="1" x14ac:dyDescent="0.25">
      <c r="B190" s="33" t="s">
        <v>516</v>
      </c>
      <c r="C190" s="33" t="s">
        <v>554</v>
      </c>
      <c r="D190" s="33" t="s">
        <v>9</v>
      </c>
      <c r="E190" s="48" t="s">
        <v>963</v>
      </c>
      <c r="F190" s="49">
        <v>0</v>
      </c>
      <c r="G190" s="112">
        <v>105</v>
      </c>
      <c r="H190" s="47">
        <f t="shared" si="5"/>
        <v>0</v>
      </c>
    </row>
    <row r="191" spans="1:9" ht="12.9" customHeight="1" x14ac:dyDescent="0.25">
      <c r="B191" s="33" t="s">
        <v>516</v>
      </c>
      <c r="C191" s="33" t="s">
        <v>554</v>
      </c>
      <c r="D191" s="33" t="s">
        <v>415</v>
      </c>
      <c r="E191" s="48" t="s">
        <v>964</v>
      </c>
      <c r="F191" s="49">
        <v>0</v>
      </c>
      <c r="G191" s="112">
        <v>965</v>
      </c>
      <c r="H191" s="47">
        <f t="shared" si="5"/>
        <v>0</v>
      </c>
    </row>
    <row r="192" spans="1:9" s="13" customFormat="1" ht="12.9" customHeight="1" x14ac:dyDescent="0.25">
      <c r="A192" s="43"/>
      <c r="B192" s="33" t="s">
        <v>516</v>
      </c>
      <c r="C192" s="33" t="s">
        <v>554</v>
      </c>
      <c r="D192" s="33" t="s">
        <v>407</v>
      </c>
      <c r="E192" s="48" t="s">
        <v>1154</v>
      </c>
      <c r="F192" s="49">
        <v>0</v>
      </c>
      <c r="G192" s="112">
        <v>280</v>
      </c>
      <c r="H192" s="47">
        <f t="shared" si="5"/>
        <v>0</v>
      </c>
      <c r="I192" s="1"/>
    </row>
    <row r="193" spans="2:8" s="1" customFormat="1" ht="12.9" customHeight="1" x14ac:dyDescent="0.25">
      <c r="B193" s="33" t="s">
        <v>516</v>
      </c>
      <c r="C193" s="33" t="s">
        <v>554</v>
      </c>
      <c r="D193" s="33" t="s">
        <v>409</v>
      </c>
      <c r="E193" s="48" t="s">
        <v>967</v>
      </c>
      <c r="F193" s="49">
        <v>0</v>
      </c>
      <c r="G193" s="112">
        <v>370</v>
      </c>
      <c r="H193" s="47">
        <f t="shared" si="5"/>
        <v>0</v>
      </c>
    </row>
    <row r="194" spans="2:8" s="1" customFormat="1" ht="12.9" customHeight="1" x14ac:dyDescent="0.25">
      <c r="B194" s="33" t="s">
        <v>516</v>
      </c>
      <c r="C194" s="33" t="s">
        <v>554</v>
      </c>
      <c r="D194" s="33" t="s">
        <v>410</v>
      </c>
      <c r="E194" s="48" t="s">
        <v>968</v>
      </c>
      <c r="F194" s="49">
        <v>0</v>
      </c>
      <c r="G194" s="112">
        <v>260</v>
      </c>
      <c r="H194" s="47">
        <f t="shared" si="5"/>
        <v>0</v>
      </c>
    </row>
    <row r="195" spans="2:8" s="1" customFormat="1" ht="12.9" customHeight="1" x14ac:dyDescent="0.25">
      <c r="B195" s="33" t="s">
        <v>577</v>
      </c>
      <c r="C195" s="33" t="s">
        <v>584</v>
      </c>
      <c r="D195" s="33" t="s">
        <v>117</v>
      </c>
      <c r="E195" s="48" t="s">
        <v>1155</v>
      </c>
      <c r="F195" s="49">
        <v>0</v>
      </c>
      <c r="G195" s="112">
        <v>290</v>
      </c>
      <c r="H195" s="47">
        <f t="shared" si="5"/>
        <v>0</v>
      </c>
    </row>
    <row r="196" spans="2:8" s="1" customFormat="1" ht="12.9" customHeight="1" x14ac:dyDescent="0.25">
      <c r="B196" s="33" t="s">
        <v>577</v>
      </c>
      <c r="C196" s="33" t="s">
        <v>584</v>
      </c>
      <c r="D196" s="33" t="s">
        <v>16</v>
      </c>
      <c r="E196" s="48" t="s">
        <v>972</v>
      </c>
      <c r="F196" s="49">
        <v>0</v>
      </c>
      <c r="G196" s="112">
        <v>445</v>
      </c>
      <c r="H196" s="47">
        <f t="shared" si="5"/>
        <v>0</v>
      </c>
    </row>
    <row r="197" spans="2:8" s="1" customFormat="1" ht="12.9" customHeight="1" x14ac:dyDescent="0.25">
      <c r="B197" s="33" t="s">
        <v>577</v>
      </c>
      <c r="C197" s="33" t="s">
        <v>584</v>
      </c>
      <c r="D197" s="33" t="s">
        <v>126</v>
      </c>
      <c r="E197" s="48" t="s">
        <v>974</v>
      </c>
      <c r="F197" s="49">
        <v>0</v>
      </c>
      <c r="G197" s="112">
        <v>115</v>
      </c>
      <c r="H197" s="47">
        <f t="shared" si="5"/>
        <v>0</v>
      </c>
    </row>
    <row r="198" spans="2:8" s="1" customFormat="1" ht="12.9" customHeight="1" x14ac:dyDescent="0.25">
      <c r="B198" s="33" t="s">
        <v>577</v>
      </c>
      <c r="C198" s="33" t="s">
        <v>584</v>
      </c>
      <c r="D198" s="33" t="s">
        <v>119</v>
      </c>
      <c r="E198" s="48" t="s">
        <v>1156</v>
      </c>
      <c r="F198" s="49">
        <v>0</v>
      </c>
      <c r="G198" s="112">
        <v>215</v>
      </c>
      <c r="H198" s="47">
        <f t="shared" si="5"/>
        <v>0</v>
      </c>
    </row>
    <row r="199" spans="2:8" s="1" customFormat="1" ht="12.9" customHeight="1" x14ac:dyDescent="0.25">
      <c r="B199" s="33" t="s">
        <v>577</v>
      </c>
      <c r="C199" s="33" t="s">
        <v>584</v>
      </c>
      <c r="D199" s="33" t="s">
        <v>11</v>
      </c>
      <c r="E199" s="48" t="s">
        <v>977</v>
      </c>
      <c r="F199" s="49">
        <v>0</v>
      </c>
      <c r="G199" s="112">
        <v>560</v>
      </c>
      <c r="H199" s="47">
        <f t="shared" si="5"/>
        <v>0</v>
      </c>
    </row>
    <row r="200" spans="2:8" s="1" customFormat="1" ht="12.9" customHeight="1" x14ac:dyDescent="0.25">
      <c r="B200" s="33" t="s">
        <v>577</v>
      </c>
      <c r="C200" s="33" t="s">
        <v>584</v>
      </c>
      <c r="D200" s="33" t="s">
        <v>106</v>
      </c>
      <c r="E200" s="48" t="s">
        <v>978</v>
      </c>
      <c r="F200" s="49">
        <v>0</v>
      </c>
      <c r="G200" s="112">
        <v>125</v>
      </c>
      <c r="H200" s="47">
        <f t="shared" si="5"/>
        <v>0</v>
      </c>
    </row>
    <row r="201" spans="2:8" s="1" customFormat="1" ht="12.9" customHeight="1" x14ac:dyDescent="0.25">
      <c r="B201" s="33" t="s">
        <v>577</v>
      </c>
      <c r="C201" s="33" t="s">
        <v>584</v>
      </c>
      <c r="D201" s="33" t="s">
        <v>120</v>
      </c>
      <c r="E201" s="48" t="s">
        <v>1157</v>
      </c>
      <c r="F201" s="49">
        <v>0</v>
      </c>
      <c r="G201" s="112" t="s">
        <v>815</v>
      </c>
      <c r="H201" s="47" t="str">
        <f t="shared" si="5"/>
        <v>N/A</v>
      </c>
    </row>
    <row r="202" spans="2:8" s="1" customFormat="1" ht="12.9" customHeight="1" x14ac:dyDescent="0.25">
      <c r="B202" s="33" t="s">
        <v>577</v>
      </c>
      <c r="C202" s="33" t="s">
        <v>584</v>
      </c>
      <c r="D202" s="33" t="s">
        <v>108</v>
      </c>
      <c r="E202" s="48" t="s">
        <v>982</v>
      </c>
      <c r="F202" s="49">
        <v>0</v>
      </c>
      <c r="G202" s="112">
        <v>780</v>
      </c>
      <c r="H202" s="47">
        <f t="shared" si="5"/>
        <v>0</v>
      </c>
    </row>
    <row r="203" spans="2:8" s="1" customFormat="1" ht="12.9" customHeight="1" x14ac:dyDescent="0.25">
      <c r="B203" s="33" t="s">
        <v>577</v>
      </c>
      <c r="C203" s="33" t="s">
        <v>584</v>
      </c>
      <c r="D203" s="48" t="s">
        <v>6</v>
      </c>
      <c r="E203" s="48" t="s">
        <v>983</v>
      </c>
      <c r="F203" s="49">
        <v>0</v>
      </c>
      <c r="G203" s="112">
        <v>70</v>
      </c>
      <c r="H203" s="47">
        <f t="shared" si="5"/>
        <v>0</v>
      </c>
    </row>
    <row r="204" spans="2:8" s="1" customFormat="1" ht="12.9" customHeight="1" x14ac:dyDescent="0.25">
      <c r="B204" s="33" t="s">
        <v>577</v>
      </c>
      <c r="C204" s="33" t="s">
        <v>584</v>
      </c>
      <c r="D204" s="33" t="s">
        <v>109</v>
      </c>
      <c r="E204" s="48" t="s">
        <v>984</v>
      </c>
      <c r="F204" s="49">
        <v>0</v>
      </c>
      <c r="G204" s="112">
        <v>115</v>
      </c>
      <c r="H204" s="47">
        <f t="shared" si="5"/>
        <v>0</v>
      </c>
    </row>
    <row r="205" spans="2:8" s="1" customFormat="1" ht="12.9" customHeight="1" x14ac:dyDescent="0.25">
      <c r="B205" s="33" t="s">
        <v>577</v>
      </c>
      <c r="C205" s="33" t="s">
        <v>584</v>
      </c>
      <c r="D205" s="33" t="s">
        <v>128</v>
      </c>
      <c r="E205" s="48" t="s">
        <v>985</v>
      </c>
      <c r="F205" s="49">
        <v>0</v>
      </c>
      <c r="G205" s="112">
        <v>725</v>
      </c>
      <c r="H205" s="47">
        <f t="shared" si="5"/>
        <v>0</v>
      </c>
    </row>
    <row r="206" spans="2:8" s="1" customFormat="1" ht="12.9" customHeight="1" x14ac:dyDescent="0.25">
      <c r="B206" s="33" t="s">
        <v>577</v>
      </c>
      <c r="C206" s="33" t="s">
        <v>584</v>
      </c>
      <c r="D206" s="33" t="s">
        <v>123</v>
      </c>
      <c r="E206" s="48" t="s">
        <v>986</v>
      </c>
      <c r="F206" s="49">
        <v>0</v>
      </c>
      <c r="G206" s="112">
        <v>220</v>
      </c>
      <c r="H206" s="47">
        <f t="shared" si="5"/>
        <v>0</v>
      </c>
    </row>
    <row r="207" spans="2:8" s="1" customFormat="1" ht="12.9" customHeight="1" x14ac:dyDescent="0.25">
      <c r="B207" s="33" t="s">
        <v>577</v>
      </c>
      <c r="C207" s="33" t="s">
        <v>584</v>
      </c>
      <c r="D207" s="33" t="s">
        <v>111</v>
      </c>
      <c r="E207" s="48" t="s">
        <v>988</v>
      </c>
      <c r="F207" s="49">
        <v>0</v>
      </c>
      <c r="G207" s="112">
        <v>255</v>
      </c>
      <c r="H207" s="47">
        <f t="shared" si="5"/>
        <v>0</v>
      </c>
    </row>
    <row r="208" spans="2:8" s="1" customFormat="1" ht="12.9" customHeight="1" x14ac:dyDescent="0.25">
      <c r="B208" s="33" t="s">
        <v>577</v>
      </c>
      <c r="C208" s="33" t="s">
        <v>584</v>
      </c>
      <c r="D208" s="33" t="s">
        <v>113</v>
      </c>
      <c r="E208" s="48" t="s">
        <v>990</v>
      </c>
      <c r="F208" s="49">
        <v>0</v>
      </c>
      <c r="G208" s="112">
        <v>310</v>
      </c>
      <c r="H208" s="47">
        <f t="shared" si="5"/>
        <v>0</v>
      </c>
    </row>
    <row r="209" spans="1:9" ht="12.9" customHeight="1" x14ac:dyDescent="0.25">
      <c r="B209" s="33" t="s">
        <v>577</v>
      </c>
      <c r="C209" s="33" t="s">
        <v>584</v>
      </c>
      <c r="D209" s="33" t="s">
        <v>14</v>
      </c>
      <c r="E209" s="48" t="s">
        <v>994</v>
      </c>
      <c r="F209" s="49">
        <v>0</v>
      </c>
      <c r="G209" s="112">
        <v>255</v>
      </c>
      <c r="H209" s="47">
        <f t="shared" si="5"/>
        <v>0</v>
      </c>
    </row>
    <row r="210" spans="1:9" ht="12.9" customHeight="1" x14ac:dyDescent="0.25">
      <c r="B210" s="33" t="s">
        <v>577</v>
      </c>
      <c r="C210" s="33" t="s">
        <v>584</v>
      </c>
      <c r="D210" s="33" t="s">
        <v>13</v>
      </c>
      <c r="E210" s="48" t="s">
        <v>1158</v>
      </c>
      <c r="F210" s="49">
        <v>0</v>
      </c>
      <c r="G210" s="112">
        <v>605</v>
      </c>
      <c r="H210" s="47">
        <f t="shared" si="5"/>
        <v>0</v>
      </c>
    </row>
    <row r="211" spans="1:9" ht="12.9" customHeight="1" x14ac:dyDescent="0.25">
      <c r="B211" s="33" t="s">
        <v>575</v>
      </c>
      <c r="C211" s="33" t="s">
        <v>585</v>
      </c>
      <c r="D211" s="33" t="s">
        <v>141</v>
      </c>
      <c r="E211" s="48" t="s">
        <v>1159</v>
      </c>
      <c r="F211" s="49">
        <v>0</v>
      </c>
      <c r="G211" s="112">
        <v>155</v>
      </c>
      <c r="H211" s="47">
        <f t="shared" si="5"/>
        <v>0</v>
      </c>
    </row>
    <row r="212" spans="1:9" ht="12.9" customHeight="1" x14ac:dyDescent="0.25">
      <c r="B212" s="33" t="s">
        <v>575</v>
      </c>
      <c r="C212" s="33" t="s">
        <v>585</v>
      </c>
      <c r="D212" s="48" t="s">
        <v>497</v>
      </c>
      <c r="E212" s="48" t="s">
        <v>1017</v>
      </c>
      <c r="F212" s="33">
        <v>0</v>
      </c>
      <c r="G212" s="107">
        <v>420</v>
      </c>
      <c r="H212" s="47">
        <f t="shared" si="5"/>
        <v>0</v>
      </c>
    </row>
    <row r="213" spans="1:9" s="13" customFormat="1" ht="12.9" customHeight="1" x14ac:dyDescent="0.25">
      <c r="A213" s="43"/>
      <c r="B213" s="33" t="s">
        <v>575</v>
      </c>
      <c r="C213" s="33" t="s">
        <v>585</v>
      </c>
      <c r="D213" s="33" t="s">
        <v>144</v>
      </c>
      <c r="E213" s="48" t="s">
        <v>1018</v>
      </c>
      <c r="F213" s="49">
        <v>0</v>
      </c>
      <c r="G213" s="112">
        <v>195</v>
      </c>
      <c r="H213" s="47">
        <f t="shared" si="5"/>
        <v>0</v>
      </c>
      <c r="I213" s="1"/>
    </row>
    <row r="214" spans="1:9" ht="12.9" customHeight="1" x14ac:dyDescent="0.25">
      <c r="B214" s="33" t="s">
        <v>575</v>
      </c>
      <c r="C214" s="33" t="s">
        <v>585</v>
      </c>
      <c r="D214" s="33" t="s">
        <v>145</v>
      </c>
      <c r="E214" s="48" t="s">
        <v>1019</v>
      </c>
      <c r="F214" s="49">
        <v>0</v>
      </c>
      <c r="G214" s="112">
        <v>230</v>
      </c>
      <c r="H214" s="47">
        <f t="shared" si="5"/>
        <v>0</v>
      </c>
    </row>
    <row r="215" spans="1:9" ht="12.9" customHeight="1" x14ac:dyDescent="0.25">
      <c r="B215" s="33" t="s">
        <v>575</v>
      </c>
      <c r="C215" s="33" t="s">
        <v>585</v>
      </c>
      <c r="D215" s="33" t="s">
        <v>150</v>
      </c>
      <c r="E215" s="48" t="s">
        <v>1160</v>
      </c>
      <c r="F215" s="49">
        <v>0</v>
      </c>
      <c r="G215" s="112">
        <v>265</v>
      </c>
      <c r="H215" s="47">
        <f t="shared" si="5"/>
        <v>0</v>
      </c>
    </row>
    <row r="216" spans="1:9" ht="12.9" customHeight="1" x14ac:dyDescent="0.25">
      <c r="B216" s="33" t="s">
        <v>575</v>
      </c>
      <c r="C216" s="33" t="s">
        <v>585</v>
      </c>
      <c r="D216" s="33" t="s">
        <v>151</v>
      </c>
      <c r="E216" s="48" t="s">
        <v>1161</v>
      </c>
      <c r="F216" s="49">
        <v>0</v>
      </c>
      <c r="G216" s="112">
        <v>335</v>
      </c>
      <c r="H216" s="47">
        <f t="shared" si="5"/>
        <v>0</v>
      </c>
    </row>
    <row r="217" spans="1:9" ht="12.9" customHeight="1" x14ac:dyDescent="0.25">
      <c r="B217" s="33" t="s">
        <v>576</v>
      </c>
      <c r="C217" s="33" t="s">
        <v>586</v>
      </c>
      <c r="D217" s="33" t="s">
        <v>57</v>
      </c>
      <c r="E217" s="48" t="s">
        <v>1162</v>
      </c>
      <c r="F217" s="49">
        <v>0</v>
      </c>
      <c r="G217" s="112">
        <v>205</v>
      </c>
      <c r="H217" s="47">
        <f t="shared" si="5"/>
        <v>0</v>
      </c>
    </row>
    <row r="218" spans="1:9" ht="12.9" customHeight="1" x14ac:dyDescent="0.25">
      <c r="B218" s="33" t="s">
        <v>576</v>
      </c>
      <c r="C218" s="33" t="s">
        <v>586</v>
      </c>
      <c r="D218" s="33" t="s">
        <v>63</v>
      </c>
      <c r="E218" s="48" t="s">
        <v>1044</v>
      </c>
      <c r="F218" s="49">
        <v>0</v>
      </c>
      <c r="G218" s="112" t="s">
        <v>815</v>
      </c>
      <c r="H218" s="47" t="str">
        <f t="shared" si="5"/>
        <v>N/A</v>
      </c>
    </row>
    <row r="219" spans="1:9" ht="12.9" customHeight="1" x14ac:dyDescent="0.25">
      <c r="B219" s="33" t="s">
        <v>576</v>
      </c>
      <c r="C219" s="33" t="s">
        <v>586</v>
      </c>
      <c r="D219" s="33" t="s">
        <v>64</v>
      </c>
      <c r="E219" s="48" t="s">
        <v>1045</v>
      </c>
      <c r="F219" s="49">
        <v>0</v>
      </c>
      <c r="G219" s="112">
        <v>120</v>
      </c>
      <c r="H219" s="47">
        <f t="shared" si="5"/>
        <v>0</v>
      </c>
    </row>
    <row r="220" spans="1:9" ht="12.9" customHeight="1" x14ac:dyDescent="0.25">
      <c r="B220" s="33" t="s">
        <v>576</v>
      </c>
      <c r="C220" s="33" t="s">
        <v>586</v>
      </c>
      <c r="D220" s="33" t="s">
        <v>68</v>
      </c>
      <c r="E220" s="48" t="s">
        <v>1051</v>
      </c>
      <c r="F220" s="49">
        <v>0</v>
      </c>
      <c r="G220" s="112">
        <v>310</v>
      </c>
      <c r="H220" s="47">
        <f t="shared" si="5"/>
        <v>0</v>
      </c>
    </row>
    <row r="221" spans="1:9" ht="12.9" customHeight="1" x14ac:dyDescent="0.25">
      <c r="B221" s="33" t="s">
        <v>576</v>
      </c>
      <c r="C221" s="33" t="s">
        <v>586</v>
      </c>
      <c r="D221" s="33" t="s">
        <v>51</v>
      </c>
      <c r="E221" s="48" t="s">
        <v>1053</v>
      </c>
      <c r="F221" s="49">
        <v>0</v>
      </c>
      <c r="G221" s="112">
        <v>215</v>
      </c>
      <c r="H221" s="47">
        <f t="shared" si="5"/>
        <v>0</v>
      </c>
    </row>
    <row r="222" spans="1:9" ht="12.9" customHeight="1" x14ac:dyDescent="0.25">
      <c r="B222" s="33" t="s">
        <v>576</v>
      </c>
      <c r="C222" s="33" t="s">
        <v>586</v>
      </c>
      <c r="D222" s="33" t="s">
        <v>71</v>
      </c>
      <c r="E222" s="48" t="s">
        <v>1055</v>
      </c>
      <c r="F222" s="49">
        <v>8</v>
      </c>
      <c r="G222" s="112" t="s">
        <v>815</v>
      </c>
      <c r="H222" s="47" t="str">
        <f t="shared" si="5"/>
        <v>N/A</v>
      </c>
    </row>
    <row r="223" spans="1:9" ht="12.9" customHeight="1" x14ac:dyDescent="0.25">
      <c r="B223" s="33" t="s">
        <v>574</v>
      </c>
      <c r="C223" s="33" t="s">
        <v>587</v>
      </c>
      <c r="D223" s="33" t="s">
        <v>86</v>
      </c>
      <c r="E223" s="48" t="s">
        <v>1072</v>
      </c>
      <c r="F223" s="49">
        <v>0</v>
      </c>
      <c r="G223" s="112">
        <v>85</v>
      </c>
      <c r="H223" s="47">
        <f t="shared" si="5"/>
        <v>0</v>
      </c>
    </row>
    <row r="224" spans="1:9" ht="12.9" customHeight="1" x14ac:dyDescent="0.25">
      <c r="B224" s="33" t="s">
        <v>574</v>
      </c>
      <c r="C224" s="33" t="s">
        <v>587</v>
      </c>
      <c r="D224" s="33" t="s">
        <v>92</v>
      </c>
      <c r="E224" s="48" t="s">
        <v>1082</v>
      </c>
      <c r="F224" s="49">
        <v>0</v>
      </c>
      <c r="G224" s="112">
        <v>205</v>
      </c>
      <c r="H224" s="47">
        <f t="shared" si="5"/>
        <v>0</v>
      </c>
    </row>
    <row r="225" spans="2:8" s="1" customFormat="1" ht="12.9" customHeight="1" x14ac:dyDescent="0.25">
      <c r="B225" s="33" t="s">
        <v>574</v>
      </c>
      <c r="C225" s="33" t="s">
        <v>587</v>
      </c>
      <c r="D225" s="33" t="s">
        <v>93</v>
      </c>
      <c r="E225" s="48" t="s">
        <v>1163</v>
      </c>
      <c r="F225" s="49">
        <v>0</v>
      </c>
      <c r="G225" s="112">
        <v>130</v>
      </c>
      <c r="H225" s="47">
        <f t="shared" si="5"/>
        <v>0</v>
      </c>
    </row>
    <row r="226" spans="2:8" s="1" customFormat="1" ht="12.9" customHeight="1" x14ac:dyDescent="0.25">
      <c r="B226" s="33" t="s">
        <v>574</v>
      </c>
      <c r="C226" s="33" t="s">
        <v>587</v>
      </c>
      <c r="D226" s="33" t="s">
        <v>10</v>
      </c>
      <c r="E226" s="48" t="s">
        <v>1084</v>
      </c>
      <c r="F226" s="49">
        <v>0</v>
      </c>
      <c r="G226" s="112">
        <v>10</v>
      </c>
      <c r="H226" s="47">
        <f t="shared" si="5"/>
        <v>0</v>
      </c>
    </row>
    <row r="227" spans="2:8" s="1" customFormat="1" ht="12.9" customHeight="1" x14ac:dyDescent="0.25">
      <c r="B227" s="33" t="s">
        <v>574</v>
      </c>
      <c r="C227" s="33" t="s">
        <v>587</v>
      </c>
      <c r="D227" s="33" t="s">
        <v>46</v>
      </c>
      <c r="E227" s="48" t="s">
        <v>1164</v>
      </c>
      <c r="F227" s="49">
        <v>0</v>
      </c>
      <c r="G227" s="112">
        <v>220</v>
      </c>
      <c r="H227" s="47">
        <f t="shared" si="5"/>
        <v>0</v>
      </c>
    </row>
    <row r="228" spans="2:8" s="1" customFormat="1" ht="12.9" customHeight="1" x14ac:dyDescent="0.25">
      <c r="B228" s="33" t="s">
        <v>574</v>
      </c>
      <c r="C228" s="33" t="s">
        <v>587</v>
      </c>
      <c r="D228" s="33" t="s">
        <v>97</v>
      </c>
      <c r="E228" s="48" t="s">
        <v>1165</v>
      </c>
      <c r="F228" s="49">
        <v>0</v>
      </c>
      <c r="G228" s="112">
        <v>180</v>
      </c>
      <c r="H228" s="47">
        <f t="shared" si="5"/>
        <v>0</v>
      </c>
    </row>
    <row r="229" spans="2:8" s="1" customFormat="1" ht="12.9" customHeight="1" x14ac:dyDescent="0.25">
      <c r="B229" s="33" t="s">
        <v>574</v>
      </c>
      <c r="C229" s="33" t="s">
        <v>587</v>
      </c>
      <c r="D229" s="33" t="s">
        <v>99</v>
      </c>
      <c r="E229" s="48" t="s">
        <v>1094</v>
      </c>
      <c r="F229" s="49">
        <v>0</v>
      </c>
      <c r="G229" s="112" t="s">
        <v>815</v>
      </c>
      <c r="H229" s="47" t="str">
        <f t="shared" si="5"/>
        <v>N/A</v>
      </c>
    </row>
    <row r="230" spans="2:8" s="1" customFormat="1" ht="12.9" customHeight="1" x14ac:dyDescent="0.25">
      <c r="B230" s="33" t="s">
        <v>574</v>
      </c>
      <c r="C230" s="33" t="s">
        <v>587</v>
      </c>
      <c r="D230" s="33" t="s">
        <v>101</v>
      </c>
      <c r="E230" s="48" t="s">
        <v>1097</v>
      </c>
      <c r="F230" s="49">
        <v>0</v>
      </c>
      <c r="G230" s="112">
        <v>185</v>
      </c>
      <c r="H230" s="47">
        <f t="shared" si="5"/>
        <v>0</v>
      </c>
    </row>
    <row r="231" spans="2:8" s="1" customFormat="1" ht="12.9" customHeight="1" x14ac:dyDescent="0.25">
      <c r="B231" s="34" t="s">
        <v>574</v>
      </c>
      <c r="C231" s="33" t="s">
        <v>587</v>
      </c>
      <c r="D231" s="34" t="s">
        <v>49</v>
      </c>
      <c r="E231" s="59" t="s">
        <v>1166</v>
      </c>
      <c r="F231" s="49">
        <v>0</v>
      </c>
      <c r="G231" s="112">
        <v>615</v>
      </c>
      <c r="H231" s="47">
        <f t="shared" si="5"/>
        <v>0</v>
      </c>
    </row>
    <row r="232" spans="2:8" s="1" customFormat="1" ht="12.9" customHeight="1" x14ac:dyDescent="0.25">
      <c r="B232" s="55"/>
      <c r="C232" s="55"/>
      <c r="D232" s="55"/>
      <c r="E232" s="55"/>
      <c r="F232" s="55"/>
      <c r="G232" s="55"/>
      <c r="H232" s="56"/>
    </row>
    <row r="233" spans="2:8" s="1" customFormat="1" ht="15" customHeight="1" x14ac:dyDescent="0.25">
      <c r="B233" s="19" t="s">
        <v>559</v>
      </c>
      <c r="C233" s="19"/>
      <c r="D233" s="19"/>
    </row>
    <row r="234" spans="2:8" s="1" customFormat="1" ht="46.8" customHeight="1" x14ac:dyDescent="0.25">
      <c r="B234" s="5" t="s">
        <v>456</v>
      </c>
      <c r="C234" s="11" t="s">
        <v>457</v>
      </c>
      <c r="D234" s="5" t="s">
        <v>19</v>
      </c>
      <c r="E234" s="3" t="s">
        <v>20</v>
      </c>
      <c r="F234" s="4" t="s">
        <v>373</v>
      </c>
      <c r="G234" s="102" t="s">
        <v>793</v>
      </c>
      <c r="H234" s="4" t="s">
        <v>808</v>
      </c>
    </row>
    <row r="235" spans="2:8" s="1" customFormat="1" ht="12.9" customHeight="1" x14ac:dyDescent="0.25">
      <c r="B235" s="8"/>
      <c r="C235" s="8"/>
      <c r="D235" s="8" t="s">
        <v>32</v>
      </c>
      <c r="E235" s="6" t="s">
        <v>56</v>
      </c>
      <c r="F235" s="7">
        <v>0</v>
      </c>
      <c r="G235" s="7">
        <v>33055</v>
      </c>
      <c r="H235" s="23">
        <f>F235/G235*1000</f>
        <v>0</v>
      </c>
    </row>
    <row r="236" spans="2:8" s="1" customFormat="1" ht="6.9" customHeight="1" x14ac:dyDescent="0.25">
      <c r="E236" s="78"/>
    </row>
    <row r="237" spans="2:8" s="1" customFormat="1" ht="12.9" customHeight="1" x14ac:dyDescent="0.25">
      <c r="B237" s="25" t="s">
        <v>446</v>
      </c>
      <c r="C237" s="25" t="s">
        <v>553</v>
      </c>
      <c r="D237" s="25" t="s">
        <v>374</v>
      </c>
      <c r="E237" s="77" t="s">
        <v>885</v>
      </c>
      <c r="F237" s="54">
        <v>0</v>
      </c>
      <c r="G237" s="113">
        <v>3455</v>
      </c>
      <c r="H237" s="46">
        <f>IF(G237="*","*",IF(ISERROR(F237/G237*1000),"N/A",(ROUND(F237/G237*1000,1))))</f>
        <v>0</v>
      </c>
    </row>
    <row r="238" spans="2:8" s="1" customFormat="1" ht="12.9" customHeight="1" x14ac:dyDescent="0.25">
      <c r="B238" s="33" t="s">
        <v>446</v>
      </c>
      <c r="C238" s="33" t="s">
        <v>553</v>
      </c>
      <c r="D238" s="33" t="s">
        <v>383</v>
      </c>
      <c r="E238" s="48" t="s">
        <v>900</v>
      </c>
      <c r="F238" s="49">
        <v>0</v>
      </c>
      <c r="G238" s="112">
        <v>2975</v>
      </c>
      <c r="H238" s="47">
        <f t="shared" ref="H238:H255" si="6">IF(G238="*","*",IF(ISERROR(F238/G238*1000),"N/A",(ROUND(F238/G238*1000,1))))</f>
        <v>0</v>
      </c>
    </row>
    <row r="239" spans="2:8" s="1" customFormat="1" ht="12.9" customHeight="1" x14ac:dyDescent="0.25">
      <c r="B239" s="33" t="s">
        <v>446</v>
      </c>
      <c r="C239" s="33" t="s">
        <v>553</v>
      </c>
      <c r="D239" s="33" t="s">
        <v>2</v>
      </c>
      <c r="E239" s="48" t="s">
        <v>907</v>
      </c>
      <c r="F239" s="49">
        <v>0</v>
      </c>
      <c r="G239" s="112">
        <v>6665</v>
      </c>
      <c r="H239" s="47">
        <f t="shared" si="6"/>
        <v>0</v>
      </c>
    </row>
    <row r="240" spans="2:8" s="1" customFormat="1" ht="12.9" customHeight="1" x14ac:dyDescent="0.25">
      <c r="B240" s="33" t="s">
        <v>517</v>
      </c>
      <c r="C240" s="33" t="s">
        <v>555</v>
      </c>
      <c r="D240" s="33" t="s">
        <v>17</v>
      </c>
      <c r="E240" s="48" t="s">
        <v>921</v>
      </c>
      <c r="F240" s="49">
        <v>0</v>
      </c>
      <c r="G240" s="112">
        <v>135</v>
      </c>
      <c r="H240" s="47">
        <f t="shared" si="6"/>
        <v>0</v>
      </c>
    </row>
    <row r="241" spans="2:8" s="1" customFormat="1" ht="12.9" customHeight="1" x14ac:dyDescent="0.25">
      <c r="B241" s="33" t="s">
        <v>517</v>
      </c>
      <c r="C241" s="33" t="s">
        <v>555</v>
      </c>
      <c r="D241" s="33" t="s">
        <v>55</v>
      </c>
      <c r="E241" s="48" t="s">
        <v>923</v>
      </c>
      <c r="F241" s="49">
        <v>0</v>
      </c>
      <c r="G241" s="112" t="s">
        <v>815</v>
      </c>
      <c r="H241" s="47" t="str">
        <f t="shared" si="6"/>
        <v>N/A</v>
      </c>
    </row>
    <row r="242" spans="2:8" s="1" customFormat="1" ht="12.9" customHeight="1" x14ac:dyDescent="0.25">
      <c r="B242" s="33" t="s">
        <v>517</v>
      </c>
      <c r="C242" s="33" t="s">
        <v>555</v>
      </c>
      <c r="D242" s="33" t="s">
        <v>477</v>
      </c>
      <c r="E242" s="48" t="s">
        <v>937</v>
      </c>
      <c r="F242" s="49">
        <v>0</v>
      </c>
      <c r="G242" s="112">
        <v>70</v>
      </c>
      <c r="H242" s="47">
        <f t="shared" si="6"/>
        <v>0</v>
      </c>
    </row>
    <row r="243" spans="2:8" s="1" customFormat="1" ht="12.9" customHeight="1" x14ac:dyDescent="0.25">
      <c r="B243" s="33" t="s">
        <v>516</v>
      </c>
      <c r="C243" s="33" t="s">
        <v>554</v>
      </c>
      <c r="D243" s="33" t="s">
        <v>5</v>
      </c>
      <c r="E243" s="48" t="s">
        <v>943</v>
      </c>
      <c r="F243" s="49">
        <v>0</v>
      </c>
      <c r="G243" s="112">
        <v>5640</v>
      </c>
      <c r="H243" s="47">
        <f t="shared" si="6"/>
        <v>0</v>
      </c>
    </row>
    <row r="244" spans="2:8" s="1" customFormat="1" ht="12.9" customHeight="1" x14ac:dyDescent="0.25">
      <c r="B244" s="33" t="s">
        <v>516</v>
      </c>
      <c r="C244" s="33" t="s">
        <v>554</v>
      </c>
      <c r="D244" s="33" t="s">
        <v>505</v>
      </c>
      <c r="E244" s="48" t="s">
        <v>944</v>
      </c>
      <c r="F244" s="49">
        <v>0</v>
      </c>
      <c r="G244" s="112">
        <v>65</v>
      </c>
      <c r="H244" s="47">
        <f t="shared" si="6"/>
        <v>0</v>
      </c>
    </row>
    <row r="245" spans="2:8" s="1" customFormat="1" ht="12.9" customHeight="1" x14ac:dyDescent="0.25">
      <c r="B245" s="33" t="s">
        <v>516</v>
      </c>
      <c r="C245" s="33" t="s">
        <v>554</v>
      </c>
      <c r="D245" s="33" t="s">
        <v>450</v>
      </c>
      <c r="E245" s="48" t="s">
        <v>948</v>
      </c>
      <c r="F245" s="49">
        <v>0</v>
      </c>
      <c r="G245" s="112">
        <v>480</v>
      </c>
      <c r="H245" s="47">
        <f t="shared" si="6"/>
        <v>0</v>
      </c>
    </row>
    <row r="246" spans="2:8" s="1" customFormat="1" ht="12.9" customHeight="1" x14ac:dyDescent="0.25">
      <c r="B246" s="33" t="s">
        <v>516</v>
      </c>
      <c r="C246" s="33" t="s">
        <v>554</v>
      </c>
      <c r="D246" s="33" t="s">
        <v>474</v>
      </c>
      <c r="E246" s="48" t="s">
        <v>954</v>
      </c>
      <c r="F246" s="49">
        <v>0</v>
      </c>
      <c r="G246" s="112">
        <v>370</v>
      </c>
      <c r="H246" s="47">
        <f t="shared" si="6"/>
        <v>0</v>
      </c>
    </row>
    <row r="247" spans="2:8" s="1" customFormat="1" ht="12.9" customHeight="1" x14ac:dyDescent="0.25">
      <c r="B247" s="33" t="s">
        <v>575</v>
      </c>
      <c r="C247" s="33" t="s">
        <v>585</v>
      </c>
      <c r="D247" s="33" t="s">
        <v>3</v>
      </c>
      <c r="E247" s="48" t="s">
        <v>1010</v>
      </c>
      <c r="F247" s="49">
        <v>0</v>
      </c>
      <c r="G247" s="112">
        <v>85</v>
      </c>
      <c r="H247" s="47">
        <f t="shared" si="6"/>
        <v>0</v>
      </c>
    </row>
    <row r="248" spans="2:8" s="1" customFormat="1" ht="12.9" customHeight="1" x14ac:dyDescent="0.25">
      <c r="B248" s="33" t="s">
        <v>575</v>
      </c>
      <c r="C248" s="33" t="s">
        <v>585</v>
      </c>
      <c r="D248" s="33" t="s">
        <v>12</v>
      </c>
      <c r="E248" s="48" t="s">
        <v>1028</v>
      </c>
      <c r="F248" s="49">
        <v>0</v>
      </c>
      <c r="G248" s="112" t="s">
        <v>815</v>
      </c>
      <c r="H248" s="47" t="str">
        <f t="shared" si="6"/>
        <v>N/A</v>
      </c>
    </row>
    <row r="249" spans="2:8" s="1" customFormat="1" ht="12.9" customHeight="1" x14ac:dyDescent="0.25">
      <c r="B249" s="33" t="s">
        <v>575</v>
      </c>
      <c r="C249" s="33" t="s">
        <v>585</v>
      </c>
      <c r="D249" s="33" t="s">
        <v>154</v>
      </c>
      <c r="E249" s="48" t="s">
        <v>1029</v>
      </c>
      <c r="F249" s="49">
        <v>0</v>
      </c>
      <c r="G249" s="112">
        <v>12605</v>
      </c>
      <c r="H249" s="47">
        <f t="shared" si="6"/>
        <v>0</v>
      </c>
    </row>
    <row r="250" spans="2:8" s="1" customFormat="1" ht="12.9" customHeight="1" x14ac:dyDescent="0.25">
      <c r="B250" s="33" t="s">
        <v>576</v>
      </c>
      <c r="C250" s="33" t="s">
        <v>586</v>
      </c>
      <c r="D250" s="33" t="s">
        <v>369</v>
      </c>
      <c r="E250" s="48" t="s">
        <v>1066</v>
      </c>
      <c r="F250" s="49">
        <v>0</v>
      </c>
      <c r="G250" s="112">
        <v>125</v>
      </c>
      <c r="H250" s="47">
        <f t="shared" si="6"/>
        <v>0</v>
      </c>
    </row>
    <row r="251" spans="2:8" s="1" customFormat="1" ht="12.9" customHeight="1" x14ac:dyDescent="0.25">
      <c r="B251" s="33" t="s">
        <v>576</v>
      </c>
      <c r="C251" s="33" t="s">
        <v>586</v>
      </c>
      <c r="D251" s="33" t="s">
        <v>375</v>
      </c>
      <c r="E251" s="48" t="s">
        <v>1043</v>
      </c>
      <c r="F251" s="49">
        <v>0</v>
      </c>
      <c r="G251" s="112">
        <v>340</v>
      </c>
      <c r="H251" s="47">
        <f t="shared" si="6"/>
        <v>0</v>
      </c>
    </row>
    <row r="252" spans="2:8" s="1" customFormat="1" ht="12.9" customHeight="1" x14ac:dyDescent="0.25">
      <c r="B252" s="33" t="s">
        <v>576</v>
      </c>
      <c r="C252" s="33" t="s">
        <v>586</v>
      </c>
      <c r="D252" s="33" t="s">
        <v>524</v>
      </c>
      <c r="E252" s="48" t="s">
        <v>1065</v>
      </c>
      <c r="F252" s="49">
        <v>0</v>
      </c>
      <c r="G252" s="112">
        <v>40</v>
      </c>
      <c r="H252" s="47">
        <f t="shared" si="6"/>
        <v>0</v>
      </c>
    </row>
    <row r="253" spans="2:8" s="1" customFormat="1" ht="12.9" customHeight="1" x14ac:dyDescent="0.25">
      <c r="B253" s="33" t="s">
        <v>574</v>
      </c>
      <c r="C253" s="33" t="s">
        <v>587</v>
      </c>
      <c r="D253" s="33" t="s">
        <v>15</v>
      </c>
      <c r="E253" s="48" t="s">
        <v>1075</v>
      </c>
      <c r="F253" s="49">
        <v>0</v>
      </c>
      <c r="G253" s="112" t="s">
        <v>815</v>
      </c>
      <c r="H253" s="47" t="str">
        <f t="shared" si="6"/>
        <v>N/A</v>
      </c>
    </row>
    <row r="254" spans="2:8" s="1" customFormat="1" ht="12.9" customHeight="1" x14ac:dyDescent="0.25">
      <c r="B254" s="33" t="s">
        <v>574</v>
      </c>
      <c r="C254" s="33" t="s">
        <v>587</v>
      </c>
      <c r="D254" s="33" t="s">
        <v>160</v>
      </c>
      <c r="E254" s="48" t="s">
        <v>1086</v>
      </c>
      <c r="F254" s="49">
        <v>0</v>
      </c>
      <c r="G254" s="112" t="s">
        <v>815</v>
      </c>
      <c r="H254" s="47" t="str">
        <f t="shared" si="6"/>
        <v>N/A</v>
      </c>
    </row>
    <row r="255" spans="2:8" s="1" customFormat="1" ht="12.9" customHeight="1" x14ac:dyDescent="0.25">
      <c r="B255" s="34" t="s">
        <v>574</v>
      </c>
      <c r="C255" s="34" t="s">
        <v>587</v>
      </c>
      <c r="D255" s="34" t="s">
        <v>7</v>
      </c>
      <c r="E255" s="59" t="s">
        <v>1167</v>
      </c>
      <c r="F255" s="60">
        <v>0</v>
      </c>
      <c r="G255" s="114" t="s">
        <v>815</v>
      </c>
      <c r="H255" s="35" t="str">
        <f t="shared" si="6"/>
        <v>N/A</v>
      </c>
    </row>
    <row r="256" spans="2:8" s="1" customFormat="1" ht="12.9" customHeight="1" x14ac:dyDescent="0.25">
      <c r="B256" s="51"/>
      <c r="C256" s="51"/>
      <c r="D256" s="51"/>
      <c r="E256" s="51"/>
      <c r="F256" s="51"/>
      <c r="G256" s="51"/>
      <c r="H256" s="57"/>
    </row>
    <row r="257" spans="2:8" s="1" customFormat="1" ht="12.9" customHeight="1" x14ac:dyDescent="0.25">
      <c r="B257" s="36" t="s">
        <v>28</v>
      </c>
      <c r="C257" s="36"/>
      <c r="D257" s="36"/>
      <c r="E257" s="37"/>
      <c r="F257" s="37"/>
      <c r="G257" s="37"/>
      <c r="H257" s="57"/>
    </row>
    <row r="258" spans="2:8" s="1" customFormat="1" ht="21.6" customHeight="1" x14ac:dyDescent="0.25">
      <c r="B258" s="132" t="s">
        <v>804</v>
      </c>
      <c r="C258" s="132"/>
      <c r="D258" s="132"/>
      <c r="E258" s="132"/>
      <c r="F258" s="132"/>
      <c r="G258" s="132"/>
      <c r="H258" s="132"/>
    </row>
    <row r="259" spans="2:8" s="1" customFormat="1" ht="12.9" customHeight="1" x14ac:dyDescent="0.25">
      <c r="B259" s="36"/>
      <c r="C259" s="36"/>
      <c r="D259" s="36"/>
      <c r="E259" s="37"/>
      <c r="F259" s="37"/>
      <c r="G259" s="37"/>
      <c r="H259" s="57"/>
    </row>
    <row r="260" spans="2:8" s="1" customFormat="1" ht="216.6" customHeight="1" x14ac:dyDescent="0.25">
      <c r="B260" s="131" t="s">
        <v>801</v>
      </c>
      <c r="C260" s="131"/>
      <c r="D260" s="131"/>
      <c r="E260" s="131"/>
      <c r="F260" s="131"/>
      <c r="G260" s="131"/>
      <c r="H260" s="131"/>
    </row>
    <row r="261" spans="2:8" s="1" customFormat="1" ht="12.9" customHeight="1" x14ac:dyDescent="0.25">
      <c r="B261" s="76"/>
      <c r="C261" s="76"/>
      <c r="D261" s="76"/>
      <c r="E261" s="76"/>
      <c r="F261" s="76"/>
      <c r="G261" s="76"/>
      <c r="H261" s="76"/>
    </row>
    <row r="262" spans="2:8" s="1" customFormat="1" ht="85.2" customHeight="1" x14ac:dyDescent="0.25">
      <c r="B262" s="131" t="s">
        <v>791</v>
      </c>
      <c r="C262" s="131"/>
      <c r="D262" s="131"/>
      <c r="E262" s="131"/>
      <c r="F262" s="131"/>
      <c r="G262" s="131"/>
      <c r="H262" s="131"/>
    </row>
    <row r="263" spans="2:8" s="1" customFormat="1" ht="12.9" customHeight="1" x14ac:dyDescent="0.25">
      <c r="B263" s="76"/>
      <c r="C263" s="76"/>
      <c r="D263" s="76"/>
      <c r="E263" s="76"/>
      <c r="F263" s="76"/>
      <c r="G263" s="76"/>
      <c r="H263" s="76"/>
    </row>
    <row r="264" spans="2:8" s="1" customFormat="1" ht="29.4" customHeight="1" x14ac:dyDescent="0.25">
      <c r="B264" s="131" t="s">
        <v>802</v>
      </c>
      <c r="C264" s="131"/>
      <c r="D264" s="131"/>
      <c r="E264" s="131"/>
      <c r="F264" s="131"/>
      <c r="G264" s="131"/>
      <c r="H264" s="131"/>
    </row>
    <row r="265" spans="2:8" s="1" customFormat="1" ht="12.9" customHeight="1" x14ac:dyDescent="0.25">
      <c r="B265" s="81"/>
      <c r="C265" s="81"/>
      <c r="D265" s="81"/>
      <c r="E265" s="81"/>
      <c r="F265" s="38"/>
      <c r="G265" s="38"/>
      <c r="H265" s="57"/>
    </row>
    <row r="266" spans="2:8" s="1" customFormat="1" ht="12.9" customHeight="1" x14ac:dyDescent="0.25">
      <c r="B266" s="133" t="s">
        <v>825</v>
      </c>
      <c r="C266" s="133"/>
      <c r="D266" s="133"/>
      <c r="E266" s="133"/>
      <c r="F266" s="133"/>
      <c r="G266" s="133"/>
      <c r="H266" s="133"/>
    </row>
    <row r="267" spans="2:8" s="1" customFormat="1" ht="12.9" customHeight="1" x14ac:dyDescent="0.25">
      <c r="B267" s="76"/>
      <c r="C267" s="76"/>
      <c r="D267" s="76"/>
      <c r="E267" s="76"/>
      <c r="F267" s="76"/>
      <c r="G267" s="76"/>
      <c r="H267" s="57"/>
    </row>
    <row r="268" spans="2:8" s="1" customFormat="1" ht="23.4" customHeight="1" x14ac:dyDescent="0.25">
      <c r="B268" s="133" t="s">
        <v>1169</v>
      </c>
      <c r="C268" s="133"/>
      <c r="D268" s="133"/>
      <c r="E268" s="133"/>
      <c r="F268" s="133"/>
      <c r="G268" s="133"/>
      <c r="H268" s="133"/>
    </row>
    <row r="269" spans="2:8" s="1" customFormat="1" ht="12.9" customHeight="1" x14ac:dyDescent="0.25">
      <c r="B269" s="76"/>
      <c r="C269" s="76"/>
      <c r="D269" s="76"/>
      <c r="E269" s="76"/>
      <c r="F269" s="76"/>
      <c r="G269" s="76"/>
      <c r="H269" s="76"/>
    </row>
  </sheetData>
  <sortState xmlns:xlrd2="http://schemas.microsoft.com/office/spreadsheetml/2017/richdata2" ref="B238:H255">
    <sortCondition ref="B238:B255"/>
  </sortState>
  <mergeCells count="6">
    <mergeCell ref="B258:H258"/>
    <mergeCell ref="B268:H268"/>
    <mergeCell ref="B266:H266"/>
    <mergeCell ref="B260:H260"/>
    <mergeCell ref="B262:H262"/>
    <mergeCell ref="B264:H264"/>
  </mergeCells>
  <phoneticPr fontId="0" type="noConversion"/>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4" max="16383" man="1"/>
    <brk id="1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B1:S221"/>
  <sheetViews>
    <sheetView showGridLines="0" zoomScaleNormal="100" workbookViewId="0">
      <pane ySplit="16" topLeftCell="A17" activePane="bottomLeft" state="frozen"/>
      <selection activeCell="B220" sqref="B220:H220"/>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6" width="17.5546875" style="1" bestFit="1" customWidth="1"/>
    <col min="7" max="7" width="31.21875" style="1" customWidth="1"/>
    <col min="8" max="8" width="17.21875" style="1" bestFit="1" customWidth="1"/>
    <col min="9" max="9" width="9.109375" style="1" customWidth="1"/>
    <col min="10" max="10" width="11.109375" style="1" bestFit="1" customWidth="1"/>
    <col min="11" max="12" width="11.109375" style="1" customWidth="1"/>
    <col min="13" max="13" width="11.77734375" style="1" bestFit="1" customWidth="1"/>
    <col min="14" max="15" width="11.109375" style="1" customWidth="1"/>
    <col min="16" max="16" width="21.109375" style="1" bestFit="1" customWidth="1"/>
    <col min="17" max="17" width="9.109375" style="1"/>
    <col min="18" max="18" width="19.44140625" style="1" bestFit="1" customWidth="1"/>
    <col min="19" max="16384" width="9.109375" style="1"/>
  </cols>
  <sheetData>
    <row r="1" spans="2:19" s="15" customFormat="1" ht="12.9" customHeight="1" x14ac:dyDescent="0.25"/>
    <row r="2" spans="2:19" ht="15" customHeight="1" x14ac:dyDescent="0.25">
      <c r="B2" s="16" t="s">
        <v>25</v>
      </c>
      <c r="C2" s="40" t="s">
        <v>37</v>
      </c>
      <c r="D2" s="40"/>
      <c r="E2" s="16"/>
      <c r="H2" s="13"/>
      <c r="I2" s="13"/>
      <c r="J2" s="13"/>
      <c r="K2" s="13"/>
      <c r="L2" s="13"/>
      <c r="M2" s="13"/>
      <c r="N2" s="13"/>
      <c r="O2" s="13"/>
      <c r="P2" s="13"/>
      <c r="Q2" s="13"/>
      <c r="R2" s="13"/>
    </row>
    <row r="3" spans="2:19" ht="12.9" customHeight="1" x14ac:dyDescent="0.25">
      <c r="B3" s="16" t="s">
        <v>29</v>
      </c>
      <c r="C3" s="1" t="s">
        <v>38</v>
      </c>
      <c r="D3" s="17"/>
      <c r="E3" s="17"/>
      <c r="H3" s="13"/>
      <c r="I3" s="13"/>
      <c r="J3" s="13"/>
      <c r="K3" s="13"/>
      <c r="L3" s="13"/>
      <c r="M3" s="13"/>
      <c r="N3" s="13"/>
      <c r="O3" s="13"/>
      <c r="P3" s="13"/>
      <c r="Q3" s="13"/>
      <c r="R3" s="13"/>
    </row>
    <row r="4" spans="2:19" ht="12.9" customHeight="1" x14ac:dyDescent="0.25">
      <c r="B4" s="16"/>
      <c r="C4" s="17"/>
      <c r="D4" s="17"/>
      <c r="E4" s="17"/>
      <c r="H4" s="13"/>
    </row>
    <row r="5" spans="2:19" ht="15" customHeight="1" x14ac:dyDescent="0.25">
      <c r="B5" s="16" t="s">
        <v>26</v>
      </c>
      <c r="C5" s="66" t="str">
        <f>Publicationmonth</f>
        <v>February 2020</v>
      </c>
      <c r="D5" s="41"/>
    </row>
    <row r="6" spans="2:19" ht="12.9" customHeight="1" x14ac:dyDescent="0.25">
      <c r="B6" s="16" t="s">
        <v>788</v>
      </c>
      <c r="C6" s="1" t="str">
        <f>'National &amp; Regional Team'!C6</f>
        <v>MSA, collected via SDCS, NHS England and NHS Improvement (MSA breaches)</v>
      </c>
      <c r="D6" s="17"/>
      <c r="E6" s="17"/>
    </row>
    <row r="7" spans="2:19" ht="12.9" customHeight="1" x14ac:dyDescent="0.25">
      <c r="B7" s="16"/>
      <c r="C7" s="1" t="str">
        <f>'National &amp; Regional Team'!C7</f>
        <v>Hospital Episode Statistics (HES), NHS Digital (FCE data)</v>
      </c>
      <c r="D7" s="17"/>
      <c r="E7" s="17"/>
    </row>
    <row r="8" spans="2:19" ht="12.9" customHeight="1" x14ac:dyDescent="0.25">
      <c r="B8" s="16" t="s">
        <v>31</v>
      </c>
      <c r="C8" s="1" t="s">
        <v>18</v>
      </c>
    </row>
    <row r="9" spans="2:19" ht="12.9" customHeight="1" x14ac:dyDescent="0.25">
      <c r="B9" s="16" t="s">
        <v>27</v>
      </c>
      <c r="C9" s="1" t="str">
        <f>Publicationdate</f>
        <v>9th April 2020</v>
      </c>
    </row>
    <row r="10" spans="2:19" ht="12.9" customHeight="1" x14ac:dyDescent="0.25">
      <c r="B10" s="16" t="s">
        <v>30</v>
      </c>
      <c r="C10" s="1" t="s">
        <v>32</v>
      </c>
      <c r="E10" s="16"/>
    </row>
    <row r="11" spans="2:19" ht="12.9" customHeight="1" x14ac:dyDescent="0.25">
      <c r="B11" s="16" t="s">
        <v>34</v>
      </c>
      <c r="C11" s="1" t="s">
        <v>36</v>
      </c>
      <c r="E11" s="16"/>
    </row>
    <row r="12" spans="2:19" ht="12.9" customHeight="1" x14ac:dyDescent="0.25">
      <c r="B12" s="16" t="s">
        <v>35</v>
      </c>
      <c r="C12" s="1" t="s">
        <v>548</v>
      </c>
      <c r="E12" s="16"/>
    </row>
    <row r="13" spans="2:19" ht="12.9" customHeight="1" x14ac:dyDescent="0.25">
      <c r="F13" s="18"/>
      <c r="G13" s="18"/>
      <c r="S13" s="64"/>
    </row>
    <row r="14" spans="2:19" ht="15" customHeight="1" x14ac:dyDescent="0.25">
      <c r="B14" s="19" t="s">
        <v>41</v>
      </c>
      <c r="C14" s="19"/>
      <c r="D14" s="19"/>
      <c r="S14" s="64"/>
    </row>
    <row r="15" spans="2:19" ht="39" x14ac:dyDescent="0.25">
      <c r="B15" s="5" t="s">
        <v>456</v>
      </c>
      <c r="C15" s="11" t="s">
        <v>457</v>
      </c>
      <c r="D15" s="5" t="s">
        <v>19</v>
      </c>
      <c r="E15" s="3" t="s">
        <v>20</v>
      </c>
      <c r="F15" s="4" t="s">
        <v>794</v>
      </c>
      <c r="G15" s="102" t="s">
        <v>793</v>
      </c>
      <c r="H15" s="102" t="s">
        <v>803</v>
      </c>
      <c r="S15" s="64"/>
    </row>
    <row r="16" spans="2:19" ht="12.9" customHeight="1" x14ac:dyDescent="0.25">
      <c r="B16" s="20" t="s">
        <v>32</v>
      </c>
      <c r="C16" s="20" t="s">
        <v>32</v>
      </c>
      <c r="D16" s="20" t="s">
        <v>32</v>
      </c>
      <c r="E16" s="21" t="s">
        <v>33</v>
      </c>
      <c r="F16" s="22">
        <v>4929</v>
      </c>
      <c r="G16" s="22">
        <v>1652040</v>
      </c>
      <c r="H16" s="23">
        <f>ROUND(F16/G16*1000,1)</f>
        <v>3</v>
      </c>
      <c r="J16" s="24"/>
      <c r="K16" s="24"/>
      <c r="L16" s="24"/>
      <c r="M16" s="24"/>
      <c r="N16" s="24"/>
      <c r="O16" s="24"/>
    </row>
    <row r="17" spans="2:8" ht="6.9" customHeight="1" x14ac:dyDescent="0.25"/>
    <row r="18" spans="2:8" ht="12.9" customHeight="1" x14ac:dyDescent="0.25">
      <c r="B18" s="25" t="s">
        <v>355</v>
      </c>
      <c r="C18" s="26" t="s">
        <v>771</v>
      </c>
      <c r="D18" s="25" t="s">
        <v>355</v>
      </c>
      <c r="E18" s="26" t="s">
        <v>771</v>
      </c>
      <c r="F18" s="27">
        <v>3</v>
      </c>
      <c r="G18" s="108" t="s">
        <v>815</v>
      </c>
      <c r="H18" s="28" t="str">
        <f>IF(G18="*","*",IF(ISERROR(F18/G18*1000),"N/A",(ROUND(F18/G18*1000,1))))</f>
        <v>N/A</v>
      </c>
    </row>
    <row r="19" spans="2:8" ht="12.9" customHeight="1" x14ac:dyDescent="0.25">
      <c r="B19" s="29" t="s">
        <v>446</v>
      </c>
      <c r="C19" s="29" t="s">
        <v>553</v>
      </c>
      <c r="D19" s="29" t="s">
        <v>280</v>
      </c>
      <c r="E19" s="30" t="s">
        <v>703</v>
      </c>
      <c r="F19" s="31">
        <v>3</v>
      </c>
      <c r="G19" s="109">
        <v>4630</v>
      </c>
      <c r="H19" s="32">
        <f t="shared" ref="H19:H81" si="0">IF(G19="*","*",IF(ISERROR(F19/G19*1000),"N/A",(ROUND(F19/G19*1000,1))))</f>
        <v>0.6</v>
      </c>
    </row>
    <row r="20" spans="2:8" ht="12.9" customHeight="1" x14ac:dyDescent="0.25">
      <c r="B20" s="29" t="s">
        <v>446</v>
      </c>
      <c r="C20" s="29" t="s">
        <v>553</v>
      </c>
      <c r="D20" s="29" t="s">
        <v>281</v>
      </c>
      <c r="E20" s="30" t="s">
        <v>704</v>
      </c>
      <c r="F20" s="31">
        <v>16</v>
      </c>
      <c r="G20" s="109">
        <v>9860</v>
      </c>
      <c r="H20" s="32">
        <f t="shared" si="0"/>
        <v>1.6</v>
      </c>
    </row>
    <row r="21" spans="2:8" ht="12.9" customHeight="1" x14ac:dyDescent="0.25">
      <c r="B21" s="29" t="s">
        <v>446</v>
      </c>
      <c r="C21" s="29" t="s">
        <v>553</v>
      </c>
      <c r="D21" s="29" t="s">
        <v>282</v>
      </c>
      <c r="E21" s="30" t="s">
        <v>705</v>
      </c>
      <c r="F21" s="31">
        <v>8</v>
      </c>
      <c r="G21" s="109">
        <v>7175</v>
      </c>
      <c r="H21" s="32">
        <f t="shared" si="0"/>
        <v>1.1000000000000001</v>
      </c>
    </row>
    <row r="22" spans="2:8" ht="12.9" customHeight="1" x14ac:dyDescent="0.25">
      <c r="B22" s="29" t="s">
        <v>446</v>
      </c>
      <c r="C22" s="29" t="s">
        <v>553</v>
      </c>
      <c r="D22" s="29" t="s">
        <v>283</v>
      </c>
      <c r="E22" s="30" t="s">
        <v>706</v>
      </c>
      <c r="F22" s="31">
        <v>9</v>
      </c>
      <c r="G22" s="109">
        <v>10615</v>
      </c>
      <c r="H22" s="32">
        <f t="shared" si="0"/>
        <v>0.8</v>
      </c>
    </row>
    <row r="23" spans="2:8" ht="12.9" customHeight="1" x14ac:dyDescent="0.25">
      <c r="B23" s="29" t="s">
        <v>446</v>
      </c>
      <c r="C23" s="29" t="s">
        <v>553</v>
      </c>
      <c r="D23" s="29" t="s">
        <v>284</v>
      </c>
      <c r="E23" s="30" t="s">
        <v>707</v>
      </c>
      <c r="F23" s="31">
        <v>3</v>
      </c>
      <c r="G23" s="109">
        <v>9905</v>
      </c>
      <c r="H23" s="32">
        <f t="shared" si="0"/>
        <v>0.3</v>
      </c>
    </row>
    <row r="24" spans="2:8" ht="12.9" customHeight="1" x14ac:dyDescent="0.25">
      <c r="B24" s="29" t="s">
        <v>446</v>
      </c>
      <c r="C24" s="29" t="s">
        <v>553</v>
      </c>
      <c r="D24" s="29" t="s">
        <v>285</v>
      </c>
      <c r="E24" s="30" t="s">
        <v>708</v>
      </c>
      <c r="F24" s="31">
        <v>3</v>
      </c>
      <c r="G24" s="109">
        <v>5510</v>
      </c>
      <c r="H24" s="32">
        <f t="shared" si="0"/>
        <v>0.5</v>
      </c>
    </row>
    <row r="25" spans="2:8" ht="12.9" customHeight="1" x14ac:dyDescent="0.25">
      <c r="B25" s="29" t="s">
        <v>446</v>
      </c>
      <c r="C25" s="29" t="s">
        <v>553</v>
      </c>
      <c r="D25" s="29" t="s">
        <v>311</v>
      </c>
      <c r="E25" s="30" t="s">
        <v>709</v>
      </c>
      <c r="F25" s="31">
        <v>3</v>
      </c>
      <c r="G25" s="109">
        <v>4085</v>
      </c>
      <c r="H25" s="32">
        <f t="shared" si="0"/>
        <v>0.7</v>
      </c>
    </row>
    <row r="26" spans="2:8" ht="12.9" customHeight="1" x14ac:dyDescent="0.25">
      <c r="B26" s="29" t="s">
        <v>446</v>
      </c>
      <c r="C26" s="29" t="s">
        <v>553</v>
      </c>
      <c r="D26" s="29" t="s">
        <v>286</v>
      </c>
      <c r="E26" s="30" t="s">
        <v>710</v>
      </c>
      <c r="F26" s="31">
        <v>3</v>
      </c>
      <c r="G26" s="109">
        <v>7165</v>
      </c>
      <c r="H26" s="32">
        <f t="shared" si="0"/>
        <v>0.4</v>
      </c>
    </row>
    <row r="27" spans="2:8" ht="12.9" customHeight="1" x14ac:dyDescent="0.25">
      <c r="B27" s="29" t="s">
        <v>446</v>
      </c>
      <c r="C27" s="29" t="s">
        <v>553</v>
      </c>
      <c r="D27" s="29" t="s">
        <v>287</v>
      </c>
      <c r="E27" s="30" t="s">
        <v>711</v>
      </c>
      <c r="F27" s="31">
        <v>112</v>
      </c>
      <c r="G27" s="109">
        <v>9280</v>
      </c>
      <c r="H27" s="32">
        <f t="shared" si="0"/>
        <v>12.1</v>
      </c>
    </row>
    <row r="28" spans="2:8" ht="12.9" customHeight="1" x14ac:dyDescent="0.25">
      <c r="B28" s="29" t="s">
        <v>446</v>
      </c>
      <c r="C28" s="29" t="s">
        <v>553</v>
      </c>
      <c r="D28" s="29" t="s">
        <v>288</v>
      </c>
      <c r="E28" s="30" t="s">
        <v>712</v>
      </c>
      <c r="F28" s="31">
        <v>10</v>
      </c>
      <c r="G28" s="109">
        <v>10985</v>
      </c>
      <c r="H28" s="32">
        <f t="shared" si="0"/>
        <v>0.9</v>
      </c>
    </row>
    <row r="29" spans="2:8" ht="12.9" customHeight="1" x14ac:dyDescent="0.25">
      <c r="B29" s="29" t="s">
        <v>446</v>
      </c>
      <c r="C29" s="29" t="s">
        <v>553</v>
      </c>
      <c r="D29" s="29" t="s">
        <v>289</v>
      </c>
      <c r="E29" s="30" t="s">
        <v>713</v>
      </c>
      <c r="F29" s="31">
        <v>22</v>
      </c>
      <c r="G29" s="109">
        <v>8680</v>
      </c>
      <c r="H29" s="32">
        <f t="shared" si="0"/>
        <v>2.5</v>
      </c>
    </row>
    <row r="30" spans="2:8" ht="12.9" customHeight="1" x14ac:dyDescent="0.25">
      <c r="B30" s="29" t="s">
        <v>446</v>
      </c>
      <c r="C30" s="29" t="s">
        <v>553</v>
      </c>
      <c r="D30" s="29" t="s">
        <v>291</v>
      </c>
      <c r="E30" s="30" t="s">
        <v>714</v>
      </c>
      <c r="F30" s="31">
        <v>1</v>
      </c>
      <c r="G30" s="109">
        <v>7925</v>
      </c>
      <c r="H30" s="32">
        <f t="shared" si="0"/>
        <v>0.1</v>
      </c>
    </row>
    <row r="31" spans="2:8" ht="12.9" customHeight="1" x14ac:dyDescent="0.25">
      <c r="B31" s="29" t="s">
        <v>446</v>
      </c>
      <c r="C31" s="29" t="s">
        <v>553</v>
      </c>
      <c r="D31" s="29" t="s">
        <v>292</v>
      </c>
      <c r="E31" s="30" t="s">
        <v>715</v>
      </c>
      <c r="F31" s="31">
        <v>8</v>
      </c>
      <c r="G31" s="109">
        <v>5495</v>
      </c>
      <c r="H31" s="32">
        <f t="shared" si="0"/>
        <v>1.5</v>
      </c>
    </row>
    <row r="32" spans="2:8" ht="12.9" customHeight="1" x14ac:dyDescent="0.25">
      <c r="B32" s="29" t="s">
        <v>446</v>
      </c>
      <c r="C32" s="29" t="s">
        <v>553</v>
      </c>
      <c r="D32" s="29" t="s">
        <v>293</v>
      </c>
      <c r="E32" s="30" t="s">
        <v>716</v>
      </c>
      <c r="F32" s="31">
        <v>24</v>
      </c>
      <c r="G32" s="109">
        <v>6835</v>
      </c>
      <c r="H32" s="32">
        <f t="shared" si="0"/>
        <v>3.5</v>
      </c>
    </row>
    <row r="33" spans="2:8" ht="12.9" customHeight="1" x14ac:dyDescent="0.25">
      <c r="B33" s="29" t="s">
        <v>446</v>
      </c>
      <c r="C33" s="29" t="s">
        <v>553</v>
      </c>
      <c r="D33" s="29" t="s">
        <v>294</v>
      </c>
      <c r="E33" s="30" t="s">
        <v>717</v>
      </c>
      <c r="F33" s="31">
        <v>14</v>
      </c>
      <c r="G33" s="109">
        <v>8515</v>
      </c>
      <c r="H33" s="32">
        <f t="shared" si="0"/>
        <v>1.6</v>
      </c>
    </row>
    <row r="34" spans="2:8" ht="12.9" customHeight="1" x14ac:dyDescent="0.25">
      <c r="B34" s="29" t="s">
        <v>446</v>
      </c>
      <c r="C34" s="29" t="s">
        <v>553</v>
      </c>
      <c r="D34" s="29" t="s">
        <v>295</v>
      </c>
      <c r="E34" s="30" t="s">
        <v>718</v>
      </c>
      <c r="F34" s="31">
        <v>7</v>
      </c>
      <c r="G34" s="109">
        <v>6980</v>
      </c>
      <c r="H34" s="32">
        <f t="shared" si="0"/>
        <v>1</v>
      </c>
    </row>
    <row r="35" spans="2:8" ht="12.9" customHeight="1" x14ac:dyDescent="0.25">
      <c r="B35" s="29" t="s">
        <v>446</v>
      </c>
      <c r="C35" s="29" t="s">
        <v>553</v>
      </c>
      <c r="D35" s="29" t="s">
        <v>296</v>
      </c>
      <c r="E35" s="30" t="s">
        <v>719</v>
      </c>
      <c r="F35" s="31">
        <v>13</v>
      </c>
      <c r="G35" s="109">
        <v>7345</v>
      </c>
      <c r="H35" s="32">
        <f t="shared" si="0"/>
        <v>1.8</v>
      </c>
    </row>
    <row r="36" spans="2:8" ht="12.9" customHeight="1" x14ac:dyDescent="0.25">
      <c r="B36" s="29" t="s">
        <v>446</v>
      </c>
      <c r="C36" s="29" t="s">
        <v>553</v>
      </c>
      <c r="D36" s="29" t="s">
        <v>290</v>
      </c>
      <c r="E36" s="30" t="s">
        <v>720</v>
      </c>
      <c r="F36" s="31">
        <v>3</v>
      </c>
      <c r="G36" s="109">
        <v>7305</v>
      </c>
      <c r="H36" s="32">
        <f t="shared" si="0"/>
        <v>0.4</v>
      </c>
    </row>
    <row r="37" spans="2:8" ht="12.9" customHeight="1" x14ac:dyDescent="0.25">
      <c r="B37" s="29" t="s">
        <v>446</v>
      </c>
      <c r="C37" s="29" t="s">
        <v>553</v>
      </c>
      <c r="D37" s="29" t="s">
        <v>297</v>
      </c>
      <c r="E37" s="30" t="s">
        <v>721</v>
      </c>
      <c r="F37" s="31">
        <v>9</v>
      </c>
      <c r="G37" s="109">
        <v>5580</v>
      </c>
      <c r="H37" s="32">
        <f t="shared" si="0"/>
        <v>1.6</v>
      </c>
    </row>
    <row r="38" spans="2:8" ht="12.9" customHeight="1" x14ac:dyDescent="0.25">
      <c r="B38" s="29" t="s">
        <v>446</v>
      </c>
      <c r="C38" s="29" t="s">
        <v>553</v>
      </c>
      <c r="D38" s="29" t="s">
        <v>298</v>
      </c>
      <c r="E38" s="30" t="s">
        <v>722</v>
      </c>
      <c r="F38" s="31">
        <v>61</v>
      </c>
      <c r="G38" s="109">
        <v>4495</v>
      </c>
      <c r="H38" s="32">
        <f t="shared" si="0"/>
        <v>13.6</v>
      </c>
    </row>
    <row r="39" spans="2:8" ht="12.9" customHeight="1" x14ac:dyDescent="0.25">
      <c r="B39" s="29" t="s">
        <v>446</v>
      </c>
      <c r="C39" s="29" t="s">
        <v>553</v>
      </c>
      <c r="D39" s="29" t="s">
        <v>299</v>
      </c>
      <c r="E39" s="30" t="s">
        <v>723</v>
      </c>
      <c r="F39" s="31">
        <v>13</v>
      </c>
      <c r="G39" s="109">
        <v>8355</v>
      </c>
      <c r="H39" s="32">
        <f t="shared" si="0"/>
        <v>1.6</v>
      </c>
    </row>
    <row r="40" spans="2:8" ht="12.9" customHeight="1" x14ac:dyDescent="0.25">
      <c r="B40" s="29" t="s">
        <v>446</v>
      </c>
      <c r="C40" s="29" t="s">
        <v>553</v>
      </c>
      <c r="D40" s="29" t="s">
        <v>300</v>
      </c>
      <c r="E40" s="30" t="s">
        <v>724</v>
      </c>
      <c r="F40" s="31">
        <v>0</v>
      </c>
      <c r="G40" s="109">
        <v>7645</v>
      </c>
      <c r="H40" s="32">
        <f t="shared" si="0"/>
        <v>0</v>
      </c>
    </row>
    <row r="41" spans="2:8" ht="12.9" customHeight="1" x14ac:dyDescent="0.25">
      <c r="B41" s="29" t="s">
        <v>446</v>
      </c>
      <c r="C41" s="29" t="s">
        <v>553</v>
      </c>
      <c r="D41" s="29" t="s">
        <v>305</v>
      </c>
      <c r="E41" s="30" t="s">
        <v>725</v>
      </c>
      <c r="F41" s="31">
        <v>239</v>
      </c>
      <c r="G41" s="109">
        <v>5225</v>
      </c>
      <c r="H41" s="32">
        <f t="shared" si="0"/>
        <v>45.7</v>
      </c>
    </row>
    <row r="42" spans="2:8" ht="12.9" customHeight="1" x14ac:dyDescent="0.25">
      <c r="B42" s="29" t="s">
        <v>446</v>
      </c>
      <c r="C42" s="29" t="s">
        <v>553</v>
      </c>
      <c r="D42" s="29" t="s">
        <v>301</v>
      </c>
      <c r="E42" s="30" t="s">
        <v>726</v>
      </c>
      <c r="F42" s="31">
        <v>12</v>
      </c>
      <c r="G42" s="109">
        <v>7890</v>
      </c>
      <c r="H42" s="32">
        <f t="shared" si="0"/>
        <v>1.5</v>
      </c>
    </row>
    <row r="43" spans="2:8" ht="12.9" customHeight="1" x14ac:dyDescent="0.25">
      <c r="B43" s="29" t="s">
        <v>446</v>
      </c>
      <c r="C43" s="29" t="s">
        <v>553</v>
      </c>
      <c r="D43" s="29" t="s">
        <v>302</v>
      </c>
      <c r="E43" s="30" t="s">
        <v>727</v>
      </c>
      <c r="F43" s="31">
        <v>9</v>
      </c>
      <c r="G43" s="109">
        <v>6815</v>
      </c>
      <c r="H43" s="32">
        <f t="shared" si="0"/>
        <v>1.3</v>
      </c>
    </row>
    <row r="44" spans="2:8" ht="12.9" customHeight="1" x14ac:dyDescent="0.25">
      <c r="B44" s="29" t="s">
        <v>446</v>
      </c>
      <c r="C44" s="29" t="s">
        <v>553</v>
      </c>
      <c r="D44" s="29" t="s">
        <v>303</v>
      </c>
      <c r="E44" s="30" t="s">
        <v>728</v>
      </c>
      <c r="F44" s="31">
        <v>24</v>
      </c>
      <c r="G44" s="109">
        <v>4680</v>
      </c>
      <c r="H44" s="32">
        <f t="shared" si="0"/>
        <v>5.0999999999999996</v>
      </c>
    </row>
    <row r="45" spans="2:8" ht="12.9" customHeight="1" x14ac:dyDescent="0.25">
      <c r="B45" s="29" t="s">
        <v>446</v>
      </c>
      <c r="C45" s="29" t="s">
        <v>553</v>
      </c>
      <c r="D45" s="29" t="s">
        <v>304</v>
      </c>
      <c r="E45" s="30" t="s">
        <v>729</v>
      </c>
      <c r="F45" s="31">
        <v>3</v>
      </c>
      <c r="G45" s="109">
        <v>7225</v>
      </c>
      <c r="H45" s="32">
        <f t="shared" si="0"/>
        <v>0.4</v>
      </c>
    </row>
    <row r="46" spans="2:8" ht="12.9" customHeight="1" x14ac:dyDescent="0.25">
      <c r="B46" s="29" t="s">
        <v>446</v>
      </c>
      <c r="C46" s="29" t="s">
        <v>553</v>
      </c>
      <c r="D46" s="29" t="s">
        <v>306</v>
      </c>
      <c r="E46" s="30" t="s">
        <v>730</v>
      </c>
      <c r="F46" s="31">
        <v>1054</v>
      </c>
      <c r="G46" s="109">
        <v>5575</v>
      </c>
      <c r="H46" s="32">
        <f t="shared" si="0"/>
        <v>189.1</v>
      </c>
    </row>
    <row r="47" spans="2:8" ht="12.9" customHeight="1" x14ac:dyDescent="0.25">
      <c r="B47" s="29" t="s">
        <v>446</v>
      </c>
      <c r="C47" s="29" t="s">
        <v>553</v>
      </c>
      <c r="D47" s="29" t="s">
        <v>307</v>
      </c>
      <c r="E47" s="30" t="s">
        <v>731</v>
      </c>
      <c r="F47" s="31">
        <v>2</v>
      </c>
      <c r="G47" s="109">
        <v>6800</v>
      </c>
      <c r="H47" s="32">
        <f t="shared" si="0"/>
        <v>0.3</v>
      </c>
    </row>
    <row r="48" spans="2:8" ht="12.9" customHeight="1" x14ac:dyDescent="0.25">
      <c r="B48" s="29" t="s">
        <v>446</v>
      </c>
      <c r="C48" s="29" t="s">
        <v>553</v>
      </c>
      <c r="D48" s="29" t="s">
        <v>308</v>
      </c>
      <c r="E48" s="30" t="s">
        <v>732</v>
      </c>
      <c r="F48" s="31">
        <v>12</v>
      </c>
      <c r="G48" s="109">
        <v>7705</v>
      </c>
      <c r="H48" s="32">
        <f t="shared" si="0"/>
        <v>1.6</v>
      </c>
    </row>
    <row r="49" spans="2:16" ht="12.9" customHeight="1" x14ac:dyDescent="0.25">
      <c r="B49" s="29" t="s">
        <v>446</v>
      </c>
      <c r="C49" s="29" t="s">
        <v>553</v>
      </c>
      <c r="D49" s="29" t="s">
        <v>309</v>
      </c>
      <c r="E49" s="30" t="s">
        <v>733</v>
      </c>
      <c r="F49" s="31">
        <v>50</v>
      </c>
      <c r="G49" s="109">
        <v>8105</v>
      </c>
      <c r="H49" s="32">
        <f t="shared" si="0"/>
        <v>6.2</v>
      </c>
    </row>
    <row r="50" spans="2:16" ht="12.9" customHeight="1" x14ac:dyDescent="0.25">
      <c r="B50" s="29" t="s">
        <v>446</v>
      </c>
      <c r="C50" s="29" t="s">
        <v>553</v>
      </c>
      <c r="D50" s="29" t="s">
        <v>310</v>
      </c>
      <c r="E50" s="30" t="s">
        <v>734</v>
      </c>
      <c r="F50" s="31">
        <v>5</v>
      </c>
      <c r="G50" s="109">
        <v>5390</v>
      </c>
      <c r="H50" s="32">
        <f t="shared" si="0"/>
        <v>0.9</v>
      </c>
    </row>
    <row r="51" spans="2:16" ht="12.9" customHeight="1" x14ac:dyDescent="0.25">
      <c r="B51" s="29" t="s">
        <v>517</v>
      </c>
      <c r="C51" s="29" t="s">
        <v>555</v>
      </c>
      <c r="D51" s="29" t="s">
        <v>337</v>
      </c>
      <c r="E51" s="30" t="s">
        <v>735</v>
      </c>
      <c r="F51" s="31">
        <v>1</v>
      </c>
      <c r="G51" s="109">
        <v>5015</v>
      </c>
      <c r="H51" s="32">
        <f t="shared" si="0"/>
        <v>0.2</v>
      </c>
    </row>
    <row r="52" spans="2:16" ht="12.9" customHeight="1" x14ac:dyDescent="0.25">
      <c r="B52" s="29" t="s">
        <v>517</v>
      </c>
      <c r="C52" s="29" t="s">
        <v>555</v>
      </c>
      <c r="D52" s="29" t="s">
        <v>533</v>
      </c>
      <c r="E52" s="30" t="s">
        <v>535</v>
      </c>
      <c r="F52" s="31">
        <v>0</v>
      </c>
      <c r="G52" s="109">
        <v>28825</v>
      </c>
      <c r="H52" s="32">
        <f t="shared" si="0"/>
        <v>0</v>
      </c>
    </row>
    <row r="53" spans="2:16" ht="12.6" customHeight="1" x14ac:dyDescent="0.25">
      <c r="B53" s="29" t="s">
        <v>517</v>
      </c>
      <c r="C53" s="29" t="s">
        <v>555</v>
      </c>
      <c r="D53" s="29" t="s">
        <v>571</v>
      </c>
      <c r="E53" s="30" t="s">
        <v>573</v>
      </c>
      <c r="F53" s="31">
        <v>6</v>
      </c>
      <c r="G53" s="109">
        <v>36432</v>
      </c>
      <c r="H53" s="32">
        <f t="shared" si="0"/>
        <v>0.2</v>
      </c>
      <c r="J53" s="123"/>
      <c r="K53" s="123"/>
      <c r="L53" s="123"/>
      <c r="M53" s="123"/>
      <c r="N53" s="123"/>
      <c r="O53" s="123"/>
      <c r="P53" s="123"/>
    </row>
    <row r="54" spans="2:16" ht="12.9" customHeight="1" x14ac:dyDescent="0.25">
      <c r="B54" s="29" t="s">
        <v>517</v>
      </c>
      <c r="C54" s="29" t="s">
        <v>555</v>
      </c>
      <c r="D54" s="29" t="s">
        <v>338</v>
      </c>
      <c r="E54" s="30" t="s">
        <v>736</v>
      </c>
      <c r="F54" s="31">
        <v>23</v>
      </c>
      <c r="G54" s="109">
        <v>24060</v>
      </c>
      <c r="H54" s="32">
        <f t="shared" si="0"/>
        <v>1</v>
      </c>
    </row>
    <row r="55" spans="2:16" ht="12.9" customHeight="1" x14ac:dyDescent="0.25">
      <c r="B55" s="29" t="s">
        <v>517</v>
      </c>
      <c r="C55" s="29" t="s">
        <v>555</v>
      </c>
      <c r="D55" s="29" t="s">
        <v>339</v>
      </c>
      <c r="E55" s="30" t="s">
        <v>737</v>
      </c>
      <c r="F55" s="31">
        <v>11</v>
      </c>
      <c r="G55" s="109">
        <v>16285</v>
      </c>
      <c r="H55" s="32">
        <f t="shared" si="0"/>
        <v>0.7</v>
      </c>
    </row>
    <row r="56" spans="2:16" ht="12.9" customHeight="1" x14ac:dyDescent="0.25">
      <c r="B56" s="29" t="s">
        <v>517</v>
      </c>
      <c r="C56" s="29" t="s">
        <v>555</v>
      </c>
      <c r="D56" s="29" t="s">
        <v>340</v>
      </c>
      <c r="E56" s="30" t="s">
        <v>738</v>
      </c>
      <c r="F56" s="31">
        <v>3</v>
      </c>
      <c r="G56" s="109">
        <v>20655</v>
      </c>
      <c r="H56" s="32">
        <f t="shared" si="0"/>
        <v>0.1</v>
      </c>
    </row>
    <row r="57" spans="2:16" ht="12.9" customHeight="1" x14ac:dyDescent="0.25">
      <c r="B57" s="29" t="s">
        <v>517</v>
      </c>
      <c r="C57" s="29" t="s">
        <v>555</v>
      </c>
      <c r="D57" s="29" t="s">
        <v>341</v>
      </c>
      <c r="E57" s="30" t="s">
        <v>739</v>
      </c>
      <c r="F57" s="31">
        <v>5</v>
      </c>
      <c r="G57" s="109">
        <v>17035</v>
      </c>
      <c r="H57" s="32">
        <f t="shared" si="0"/>
        <v>0.3</v>
      </c>
    </row>
    <row r="58" spans="2:16" ht="12.9" customHeight="1" x14ac:dyDescent="0.25">
      <c r="B58" s="29" t="s">
        <v>517</v>
      </c>
      <c r="C58" s="29" t="s">
        <v>555</v>
      </c>
      <c r="D58" s="29" t="s">
        <v>342</v>
      </c>
      <c r="E58" s="30" t="s">
        <v>740</v>
      </c>
      <c r="F58" s="31">
        <v>139</v>
      </c>
      <c r="G58" s="109">
        <v>6075</v>
      </c>
      <c r="H58" s="32">
        <f t="shared" si="0"/>
        <v>22.9</v>
      </c>
    </row>
    <row r="59" spans="2:16" ht="12.9" customHeight="1" x14ac:dyDescent="0.25">
      <c r="B59" s="29" t="s">
        <v>517</v>
      </c>
      <c r="C59" s="29" t="s">
        <v>555</v>
      </c>
      <c r="D59" s="29" t="s">
        <v>354</v>
      </c>
      <c r="E59" s="30" t="s">
        <v>741</v>
      </c>
      <c r="F59" s="31">
        <v>95</v>
      </c>
      <c r="G59" s="109">
        <v>12900</v>
      </c>
      <c r="H59" s="32">
        <f t="shared" si="0"/>
        <v>7.4</v>
      </c>
    </row>
    <row r="60" spans="2:16" ht="12.9" customHeight="1" x14ac:dyDescent="0.25">
      <c r="B60" s="29" t="s">
        <v>516</v>
      </c>
      <c r="C60" s="29" t="s">
        <v>554</v>
      </c>
      <c r="D60" s="29" t="s">
        <v>312</v>
      </c>
      <c r="E60" s="30" t="s">
        <v>742</v>
      </c>
      <c r="F60" s="31">
        <v>199</v>
      </c>
      <c r="G60" s="109">
        <v>3315</v>
      </c>
      <c r="H60" s="32">
        <f t="shared" si="0"/>
        <v>60</v>
      </c>
    </row>
    <row r="61" spans="2:16" ht="12.9" customHeight="1" x14ac:dyDescent="0.25">
      <c r="B61" s="29" t="s">
        <v>516</v>
      </c>
      <c r="C61" s="29" t="s">
        <v>554</v>
      </c>
      <c r="D61" s="29" t="s">
        <v>521</v>
      </c>
      <c r="E61" s="30" t="s">
        <v>526</v>
      </c>
      <c r="F61" s="31">
        <v>88</v>
      </c>
      <c r="G61" s="109">
        <v>14975</v>
      </c>
      <c r="H61" s="32">
        <f t="shared" si="0"/>
        <v>5.9</v>
      </c>
    </row>
    <row r="62" spans="2:16" ht="12.9" customHeight="1" x14ac:dyDescent="0.25">
      <c r="B62" s="29" t="s">
        <v>516</v>
      </c>
      <c r="C62" s="29" t="s">
        <v>554</v>
      </c>
      <c r="D62" s="29" t="s">
        <v>313</v>
      </c>
      <c r="E62" s="30" t="s">
        <v>743</v>
      </c>
      <c r="F62" s="31">
        <v>11</v>
      </c>
      <c r="G62" s="109">
        <v>5575</v>
      </c>
      <c r="H62" s="32">
        <f t="shared" si="0"/>
        <v>2</v>
      </c>
    </row>
    <row r="63" spans="2:16" ht="12.9" customHeight="1" x14ac:dyDescent="0.25">
      <c r="B63" s="29" t="s">
        <v>516</v>
      </c>
      <c r="C63" s="29" t="s">
        <v>554</v>
      </c>
      <c r="D63" s="29" t="s">
        <v>520</v>
      </c>
      <c r="E63" s="30" t="s">
        <v>525</v>
      </c>
      <c r="F63" s="31">
        <v>8</v>
      </c>
      <c r="G63" s="109">
        <v>14380</v>
      </c>
      <c r="H63" s="32">
        <f t="shared" si="0"/>
        <v>0.6</v>
      </c>
    </row>
    <row r="64" spans="2:16" ht="12.9" customHeight="1" x14ac:dyDescent="0.25">
      <c r="B64" s="29" t="s">
        <v>516</v>
      </c>
      <c r="C64" s="29" t="s">
        <v>554</v>
      </c>
      <c r="D64" s="29" t="s">
        <v>314</v>
      </c>
      <c r="E64" s="30" t="s">
        <v>744</v>
      </c>
      <c r="F64" s="31">
        <v>43</v>
      </c>
      <c r="G64" s="109">
        <v>5550</v>
      </c>
      <c r="H64" s="32">
        <f t="shared" si="0"/>
        <v>7.7</v>
      </c>
    </row>
    <row r="65" spans="2:8" ht="12.9" customHeight="1" x14ac:dyDescent="0.25">
      <c r="B65" s="29" t="s">
        <v>516</v>
      </c>
      <c r="C65" s="29" t="s">
        <v>554</v>
      </c>
      <c r="D65" s="29" t="s">
        <v>316</v>
      </c>
      <c r="E65" s="30" t="s">
        <v>745</v>
      </c>
      <c r="F65" s="31">
        <v>72</v>
      </c>
      <c r="G65" s="109">
        <v>15000</v>
      </c>
      <c r="H65" s="32">
        <f t="shared" si="0"/>
        <v>4.8</v>
      </c>
    </row>
    <row r="66" spans="2:8" ht="12.9" customHeight="1" x14ac:dyDescent="0.25">
      <c r="B66" s="29" t="s">
        <v>516</v>
      </c>
      <c r="C66" s="29" t="s">
        <v>554</v>
      </c>
      <c r="D66" s="29" t="s">
        <v>317</v>
      </c>
      <c r="E66" s="30" t="s">
        <v>746</v>
      </c>
      <c r="F66" s="31">
        <v>1</v>
      </c>
      <c r="G66" s="109">
        <v>3925</v>
      </c>
      <c r="H66" s="32">
        <f t="shared" si="0"/>
        <v>0.3</v>
      </c>
    </row>
    <row r="67" spans="2:8" ht="12.9" customHeight="1" x14ac:dyDescent="0.25">
      <c r="B67" s="29" t="s">
        <v>516</v>
      </c>
      <c r="C67" s="29" t="s">
        <v>554</v>
      </c>
      <c r="D67" s="29" t="s">
        <v>318</v>
      </c>
      <c r="E67" s="30" t="s">
        <v>747</v>
      </c>
      <c r="F67" s="31">
        <v>37</v>
      </c>
      <c r="G67" s="109">
        <v>7445</v>
      </c>
      <c r="H67" s="32">
        <f t="shared" si="0"/>
        <v>5</v>
      </c>
    </row>
    <row r="68" spans="2:8" ht="12.9" customHeight="1" x14ac:dyDescent="0.25">
      <c r="B68" s="29" t="s">
        <v>516</v>
      </c>
      <c r="C68" s="29" t="s">
        <v>554</v>
      </c>
      <c r="D68" s="29" t="s">
        <v>522</v>
      </c>
      <c r="E68" s="30" t="s">
        <v>527</v>
      </c>
      <c r="F68" s="31">
        <v>18</v>
      </c>
      <c r="G68" s="109">
        <v>11255</v>
      </c>
      <c r="H68" s="32">
        <f t="shared" si="0"/>
        <v>1.6</v>
      </c>
    </row>
    <row r="69" spans="2:8" ht="12.9" customHeight="1" x14ac:dyDescent="0.25">
      <c r="B69" s="29" t="s">
        <v>516</v>
      </c>
      <c r="C69" s="29" t="s">
        <v>554</v>
      </c>
      <c r="D69" s="29" t="s">
        <v>319</v>
      </c>
      <c r="E69" s="30" t="s">
        <v>748</v>
      </c>
      <c r="F69" s="31">
        <v>15</v>
      </c>
      <c r="G69" s="109">
        <v>5975</v>
      </c>
      <c r="H69" s="32">
        <f t="shared" si="0"/>
        <v>2.5</v>
      </c>
    </row>
    <row r="70" spans="2:8" ht="12.9" customHeight="1" x14ac:dyDescent="0.25">
      <c r="B70" s="29" t="s">
        <v>516</v>
      </c>
      <c r="C70" s="29" t="s">
        <v>554</v>
      </c>
      <c r="D70" s="29" t="s">
        <v>315</v>
      </c>
      <c r="E70" s="30" t="s">
        <v>749</v>
      </c>
      <c r="F70" s="31">
        <v>32</v>
      </c>
      <c r="G70" s="109">
        <v>5640</v>
      </c>
      <c r="H70" s="32">
        <f t="shared" si="0"/>
        <v>5.7</v>
      </c>
    </row>
    <row r="71" spans="2:8" ht="12.9" customHeight="1" x14ac:dyDescent="0.25">
      <c r="B71" s="29" t="s">
        <v>516</v>
      </c>
      <c r="C71" s="29" t="s">
        <v>554</v>
      </c>
      <c r="D71" s="29" t="s">
        <v>330</v>
      </c>
      <c r="E71" s="30" t="s">
        <v>750</v>
      </c>
      <c r="F71" s="31">
        <v>3</v>
      </c>
      <c r="G71" s="109">
        <v>5200</v>
      </c>
      <c r="H71" s="32">
        <f t="shared" si="0"/>
        <v>0.6</v>
      </c>
    </row>
    <row r="72" spans="2:8" ht="12.9" customHeight="1" x14ac:dyDescent="0.25">
      <c r="B72" s="29" t="s">
        <v>516</v>
      </c>
      <c r="C72" s="29" t="s">
        <v>554</v>
      </c>
      <c r="D72" s="29" t="s">
        <v>320</v>
      </c>
      <c r="E72" s="30" t="s">
        <v>751</v>
      </c>
      <c r="F72" s="31">
        <v>6</v>
      </c>
      <c r="G72" s="109">
        <v>5360</v>
      </c>
      <c r="H72" s="32">
        <f t="shared" si="0"/>
        <v>1.1000000000000001</v>
      </c>
    </row>
    <row r="73" spans="2:8" ht="12.9" customHeight="1" x14ac:dyDescent="0.25">
      <c r="B73" s="29" t="s">
        <v>516</v>
      </c>
      <c r="C73" s="29" t="s">
        <v>554</v>
      </c>
      <c r="D73" s="29" t="s">
        <v>321</v>
      </c>
      <c r="E73" s="30" t="s">
        <v>752</v>
      </c>
      <c r="F73" s="31">
        <v>17</v>
      </c>
      <c r="G73" s="109">
        <v>5740</v>
      </c>
      <c r="H73" s="32">
        <f t="shared" si="0"/>
        <v>3</v>
      </c>
    </row>
    <row r="74" spans="2:8" ht="12.9" customHeight="1" x14ac:dyDescent="0.25">
      <c r="B74" s="29" t="s">
        <v>516</v>
      </c>
      <c r="C74" s="29" t="s">
        <v>554</v>
      </c>
      <c r="D74" s="29" t="s">
        <v>352</v>
      </c>
      <c r="E74" s="30" t="s">
        <v>753</v>
      </c>
      <c r="F74" s="31">
        <v>4</v>
      </c>
      <c r="G74" s="109">
        <v>4045</v>
      </c>
      <c r="H74" s="32">
        <f t="shared" si="0"/>
        <v>1</v>
      </c>
    </row>
    <row r="75" spans="2:8" ht="12.9" customHeight="1" x14ac:dyDescent="0.25">
      <c r="B75" s="29" t="s">
        <v>516</v>
      </c>
      <c r="C75" s="29" t="s">
        <v>554</v>
      </c>
      <c r="D75" s="29" t="s">
        <v>323</v>
      </c>
      <c r="E75" s="30" t="s">
        <v>754</v>
      </c>
      <c r="F75" s="31">
        <v>10</v>
      </c>
      <c r="G75" s="109">
        <v>6350</v>
      </c>
      <c r="H75" s="32">
        <f t="shared" si="0"/>
        <v>1.6</v>
      </c>
    </row>
    <row r="76" spans="2:8" ht="12.9" customHeight="1" x14ac:dyDescent="0.25">
      <c r="B76" s="29" t="s">
        <v>516</v>
      </c>
      <c r="C76" s="29" t="s">
        <v>554</v>
      </c>
      <c r="D76" s="29" t="s">
        <v>331</v>
      </c>
      <c r="E76" s="30" t="s">
        <v>755</v>
      </c>
      <c r="F76" s="31">
        <v>10</v>
      </c>
      <c r="G76" s="109">
        <v>3815</v>
      </c>
      <c r="H76" s="32">
        <f t="shared" si="0"/>
        <v>2.6</v>
      </c>
    </row>
    <row r="77" spans="2:8" ht="12.9" customHeight="1" x14ac:dyDescent="0.25">
      <c r="B77" s="29" t="s">
        <v>516</v>
      </c>
      <c r="C77" s="29" t="s">
        <v>554</v>
      </c>
      <c r="D77" s="29" t="s">
        <v>322</v>
      </c>
      <c r="E77" s="30" t="s">
        <v>756</v>
      </c>
      <c r="F77" s="31">
        <v>26</v>
      </c>
      <c r="G77" s="109">
        <v>7600</v>
      </c>
      <c r="H77" s="32">
        <f t="shared" si="0"/>
        <v>3.4</v>
      </c>
    </row>
    <row r="78" spans="2:8" ht="12.9" customHeight="1" x14ac:dyDescent="0.25">
      <c r="B78" s="29" t="s">
        <v>516</v>
      </c>
      <c r="C78" s="29" t="s">
        <v>554</v>
      </c>
      <c r="D78" s="29" t="s">
        <v>353</v>
      </c>
      <c r="E78" s="30" t="s">
        <v>757</v>
      </c>
      <c r="F78" s="31">
        <v>2</v>
      </c>
      <c r="G78" s="109">
        <v>5800</v>
      </c>
      <c r="H78" s="32">
        <f t="shared" si="0"/>
        <v>0.3</v>
      </c>
    </row>
    <row r="79" spans="2:8" ht="12.9" customHeight="1" x14ac:dyDescent="0.25">
      <c r="B79" s="29" t="s">
        <v>516</v>
      </c>
      <c r="C79" s="29" t="s">
        <v>554</v>
      </c>
      <c r="D79" s="29" t="s">
        <v>329</v>
      </c>
      <c r="E79" s="30" t="s">
        <v>758</v>
      </c>
      <c r="F79" s="31">
        <v>0</v>
      </c>
      <c r="G79" s="109">
        <v>5695</v>
      </c>
      <c r="H79" s="32">
        <f t="shared" si="0"/>
        <v>0</v>
      </c>
    </row>
    <row r="80" spans="2:8" ht="12.9" customHeight="1" x14ac:dyDescent="0.25">
      <c r="B80" s="29" t="s">
        <v>516</v>
      </c>
      <c r="C80" s="29" t="s">
        <v>554</v>
      </c>
      <c r="D80" s="29" t="s">
        <v>324</v>
      </c>
      <c r="E80" s="30" t="s">
        <v>759</v>
      </c>
      <c r="F80" s="31">
        <v>30</v>
      </c>
      <c r="G80" s="109">
        <v>8025</v>
      </c>
      <c r="H80" s="32">
        <f t="shared" si="0"/>
        <v>3.7</v>
      </c>
    </row>
    <row r="81" spans="2:16" ht="12.9" customHeight="1" x14ac:dyDescent="0.25">
      <c r="B81" s="29" t="s">
        <v>516</v>
      </c>
      <c r="C81" s="29" t="s">
        <v>554</v>
      </c>
      <c r="D81" s="29" t="s">
        <v>332</v>
      </c>
      <c r="E81" s="30" t="s">
        <v>760</v>
      </c>
      <c r="F81" s="31">
        <v>60</v>
      </c>
      <c r="G81" s="109">
        <v>16580</v>
      </c>
      <c r="H81" s="32">
        <f t="shared" si="0"/>
        <v>3.6</v>
      </c>
    </row>
    <row r="82" spans="2:16" ht="12.9" customHeight="1" x14ac:dyDescent="0.25">
      <c r="B82" s="29" t="s">
        <v>516</v>
      </c>
      <c r="C82" s="29" t="s">
        <v>554</v>
      </c>
      <c r="D82" s="29" t="s">
        <v>333</v>
      </c>
      <c r="E82" s="30" t="s">
        <v>761</v>
      </c>
      <c r="F82" s="31">
        <v>2</v>
      </c>
      <c r="G82" s="109">
        <v>5480</v>
      </c>
      <c r="H82" s="32">
        <f t="shared" ref="H82:H145" si="1">IF(G82="*","*",IF(ISERROR(F82/G82*1000),"N/A",(ROUND(F82/G82*1000,1))))</f>
        <v>0.4</v>
      </c>
    </row>
    <row r="83" spans="2:16" ht="12.9" customHeight="1" x14ac:dyDescent="0.25">
      <c r="B83" s="29" t="s">
        <v>516</v>
      </c>
      <c r="C83" s="29" t="s">
        <v>554</v>
      </c>
      <c r="D83" s="29" t="s">
        <v>334</v>
      </c>
      <c r="E83" s="30" t="s">
        <v>762</v>
      </c>
      <c r="F83" s="31">
        <v>0</v>
      </c>
      <c r="G83" s="109">
        <v>6060</v>
      </c>
      <c r="H83" s="32">
        <f t="shared" si="1"/>
        <v>0</v>
      </c>
    </row>
    <row r="84" spans="2:16" ht="12.9" customHeight="1" x14ac:dyDescent="0.25">
      <c r="B84" s="29" t="s">
        <v>516</v>
      </c>
      <c r="C84" s="29" t="s">
        <v>554</v>
      </c>
      <c r="D84" s="29" t="s">
        <v>325</v>
      </c>
      <c r="E84" s="30" t="s">
        <v>763</v>
      </c>
      <c r="F84" s="31">
        <v>121</v>
      </c>
      <c r="G84" s="109">
        <v>5695</v>
      </c>
      <c r="H84" s="32">
        <f t="shared" si="1"/>
        <v>21.2</v>
      </c>
    </row>
    <row r="85" spans="2:16" ht="12.9" customHeight="1" x14ac:dyDescent="0.25">
      <c r="B85" s="29" t="s">
        <v>516</v>
      </c>
      <c r="C85" s="29" t="s">
        <v>554</v>
      </c>
      <c r="D85" s="29" t="s">
        <v>335</v>
      </c>
      <c r="E85" s="30" t="s">
        <v>764</v>
      </c>
      <c r="F85" s="31">
        <v>7</v>
      </c>
      <c r="G85" s="109">
        <v>7740</v>
      </c>
      <c r="H85" s="32">
        <f t="shared" si="1"/>
        <v>0.9</v>
      </c>
    </row>
    <row r="86" spans="2:16" ht="12.9" customHeight="1" x14ac:dyDescent="0.25">
      <c r="B86" s="29" t="s">
        <v>516</v>
      </c>
      <c r="C86" s="29" t="s">
        <v>554</v>
      </c>
      <c r="D86" s="29" t="s">
        <v>350</v>
      </c>
      <c r="E86" s="30" t="s">
        <v>765</v>
      </c>
      <c r="F86" s="31">
        <v>1008</v>
      </c>
      <c r="G86" s="109">
        <v>7715</v>
      </c>
      <c r="H86" s="32">
        <f t="shared" si="1"/>
        <v>130.69999999999999</v>
      </c>
    </row>
    <row r="87" spans="2:16" ht="12.9" customHeight="1" x14ac:dyDescent="0.25">
      <c r="B87" s="29" t="s">
        <v>516</v>
      </c>
      <c r="C87" s="29" t="s">
        <v>554</v>
      </c>
      <c r="D87" s="29" t="s">
        <v>326</v>
      </c>
      <c r="E87" s="30" t="s">
        <v>766</v>
      </c>
      <c r="F87" s="31">
        <v>2</v>
      </c>
      <c r="G87" s="109">
        <v>2600</v>
      </c>
      <c r="H87" s="32">
        <f t="shared" si="1"/>
        <v>0.8</v>
      </c>
    </row>
    <row r="88" spans="2:16" ht="12.9" customHeight="1" x14ac:dyDescent="0.25">
      <c r="B88" s="29" t="s">
        <v>516</v>
      </c>
      <c r="C88" s="29" t="s">
        <v>554</v>
      </c>
      <c r="D88" s="29" t="s">
        <v>327</v>
      </c>
      <c r="E88" s="30" t="s">
        <v>767</v>
      </c>
      <c r="F88" s="31">
        <v>5</v>
      </c>
      <c r="G88" s="109">
        <v>3045</v>
      </c>
      <c r="H88" s="32">
        <f t="shared" si="1"/>
        <v>1.6</v>
      </c>
    </row>
    <row r="89" spans="2:16" ht="12.9" customHeight="1" x14ac:dyDescent="0.25">
      <c r="B89" s="29" t="s">
        <v>516</v>
      </c>
      <c r="C89" s="29" t="s">
        <v>554</v>
      </c>
      <c r="D89" s="29" t="s">
        <v>328</v>
      </c>
      <c r="E89" s="30" t="s">
        <v>768</v>
      </c>
      <c r="F89" s="31">
        <v>0</v>
      </c>
      <c r="G89" s="109">
        <v>4285</v>
      </c>
      <c r="H89" s="32">
        <f t="shared" si="1"/>
        <v>0</v>
      </c>
    </row>
    <row r="90" spans="2:16" ht="12.9" customHeight="1" x14ac:dyDescent="0.25">
      <c r="B90" s="29" t="s">
        <v>516</v>
      </c>
      <c r="C90" s="29" t="s">
        <v>554</v>
      </c>
      <c r="D90" s="29" t="s">
        <v>336</v>
      </c>
      <c r="E90" s="30" t="s">
        <v>769</v>
      </c>
      <c r="F90" s="31">
        <v>23</v>
      </c>
      <c r="G90" s="109">
        <v>15715</v>
      </c>
      <c r="H90" s="32">
        <f t="shared" si="1"/>
        <v>1.5</v>
      </c>
    </row>
    <row r="91" spans="2:16" ht="12.9" customHeight="1" x14ac:dyDescent="0.25">
      <c r="B91" s="29" t="s">
        <v>516</v>
      </c>
      <c r="C91" s="29" t="s">
        <v>554</v>
      </c>
      <c r="D91" s="29" t="s">
        <v>351</v>
      </c>
      <c r="E91" s="30" t="s">
        <v>770</v>
      </c>
      <c r="F91" s="31">
        <v>2</v>
      </c>
      <c r="G91" s="109">
        <v>11570</v>
      </c>
      <c r="H91" s="32">
        <f t="shared" si="1"/>
        <v>0.2</v>
      </c>
    </row>
    <row r="92" spans="2:16" ht="12.9" customHeight="1" x14ac:dyDescent="0.25">
      <c r="B92" s="29" t="s">
        <v>577</v>
      </c>
      <c r="C92" s="29" t="s">
        <v>584</v>
      </c>
      <c r="D92" s="29" t="s">
        <v>523</v>
      </c>
      <c r="E92" s="30" t="s">
        <v>528</v>
      </c>
      <c r="F92" s="31">
        <v>92</v>
      </c>
      <c r="G92" s="109">
        <v>37275</v>
      </c>
      <c r="H92" s="32">
        <f t="shared" si="1"/>
        <v>2.5</v>
      </c>
    </row>
    <row r="93" spans="2:16" ht="12.9" customHeight="1" x14ac:dyDescent="0.25">
      <c r="B93" s="29" t="s">
        <v>577</v>
      </c>
      <c r="C93" s="29" t="s">
        <v>584</v>
      </c>
      <c r="D93" s="29" t="s">
        <v>245</v>
      </c>
      <c r="E93" s="30" t="s">
        <v>652</v>
      </c>
      <c r="F93" s="31">
        <v>0</v>
      </c>
      <c r="G93" s="109">
        <v>4035</v>
      </c>
      <c r="H93" s="32">
        <f t="shared" si="1"/>
        <v>0</v>
      </c>
    </row>
    <row r="94" spans="2:16" ht="12.9" customHeight="1" x14ac:dyDescent="0.25">
      <c r="B94" s="29" t="s">
        <v>577</v>
      </c>
      <c r="C94" s="29" t="s">
        <v>584</v>
      </c>
      <c r="D94" s="29" t="s">
        <v>231</v>
      </c>
      <c r="E94" s="30" t="s">
        <v>654</v>
      </c>
      <c r="F94" s="31">
        <v>0</v>
      </c>
      <c r="G94" s="109">
        <v>2340</v>
      </c>
      <c r="H94" s="32">
        <f t="shared" si="1"/>
        <v>0</v>
      </c>
    </row>
    <row r="95" spans="2:16" ht="12.9" customHeight="1" x14ac:dyDescent="0.25">
      <c r="B95" s="29" t="s">
        <v>577</v>
      </c>
      <c r="C95" s="29" t="s">
        <v>584</v>
      </c>
      <c r="D95" s="29" t="s">
        <v>246</v>
      </c>
      <c r="E95" s="30" t="s">
        <v>655</v>
      </c>
      <c r="F95" s="31">
        <v>0</v>
      </c>
      <c r="G95" s="109">
        <v>14135</v>
      </c>
      <c r="H95" s="32">
        <f t="shared" si="1"/>
        <v>0</v>
      </c>
    </row>
    <row r="96" spans="2:16" ht="12.9" customHeight="1" x14ac:dyDescent="0.25">
      <c r="B96" s="29" t="s">
        <v>577</v>
      </c>
      <c r="C96" s="29" t="s">
        <v>584</v>
      </c>
      <c r="D96" s="29" t="s">
        <v>570</v>
      </c>
      <c r="E96" s="30" t="s">
        <v>572</v>
      </c>
      <c r="F96" s="31">
        <v>4</v>
      </c>
      <c r="G96" s="109">
        <v>32199</v>
      </c>
      <c r="H96" s="32">
        <f t="shared" si="1"/>
        <v>0.1</v>
      </c>
      <c r="J96" s="123"/>
      <c r="K96" s="123"/>
      <c r="L96" s="123"/>
      <c r="M96" s="123"/>
      <c r="N96" s="123"/>
      <c r="O96" s="123"/>
      <c r="P96" s="123"/>
    </row>
    <row r="97" spans="2:8" ht="12.9" customHeight="1" x14ac:dyDescent="0.25">
      <c r="B97" s="29" t="s">
        <v>577</v>
      </c>
      <c r="C97" s="29" t="s">
        <v>584</v>
      </c>
      <c r="D97" s="29" t="s">
        <v>247</v>
      </c>
      <c r="E97" s="30" t="s">
        <v>656</v>
      </c>
      <c r="F97" s="31">
        <v>18</v>
      </c>
      <c r="G97" s="109">
        <v>8565</v>
      </c>
      <c r="H97" s="32">
        <f t="shared" si="1"/>
        <v>2.1</v>
      </c>
    </row>
    <row r="98" spans="2:8" ht="12.9" customHeight="1" x14ac:dyDescent="0.25">
      <c r="B98" s="29" t="s">
        <v>577</v>
      </c>
      <c r="C98" s="29" t="s">
        <v>584</v>
      </c>
      <c r="D98" s="29" t="s">
        <v>232</v>
      </c>
      <c r="E98" s="30" t="s">
        <v>658</v>
      </c>
      <c r="F98" s="31">
        <v>0</v>
      </c>
      <c r="G98" s="109">
        <v>9790</v>
      </c>
      <c r="H98" s="32">
        <f t="shared" si="1"/>
        <v>0</v>
      </c>
    </row>
    <row r="99" spans="2:8" ht="12.9" customHeight="1" x14ac:dyDescent="0.25">
      <c r="B99" s="29" t="s">
        <v>577</v>
      </c>
      <c r="C99" s="29" t="s">
        <v>584</v>
      </c>
      <c r="D99" s="29" t="s">
        <v>248</v>
      </c>
      <c r="E99" s="30" t="s">
        <v>659</v>
      </c>
      <c r="F99" s="31">
        <v>6</v>
      </c>
      <c r="G99" s="109">
        <v>5275</v>
      </c>
      <c r="H99" s="32">
        <f t="shared" si="1"/>
        <v>1.1000000000000001</v>
      </c>
    </row>
    <row r="100" spans="2:8" ht="12.9" customHeight="1" x14ac:dyDescent="0.25">
      <c r="B100" s="29" t="s">
        <v>577</v>
      </c>
      <c r="C100" s="29" t="s">
        <v>584</v>
      </c>
      <c r="D100" s="29" t="s">
        <v>249</v>
      </c>
      <c r="E100" s="30" t="s">
        <v>661</v>
      </c>
      <c r="F100" s="31">
        <v>10</v>
      </c>
      <c r="G100" s="109">
        <v>6285</v>
      </c>
      <c r="H100" s="32">
        <f t="shared" si="1"/>
        <v>1.6</v>
      </c>
    </row>
    <row r="101" spans="2:8" ht="12.9" customHeight="1" x14ac:dyDescent="0.25">
      <c r="B101" s="29" t="s">
        <v>577</v>
      </c>
      <c r="C101" s="29" t="s">
        <v>584</v>
      </c>
      <c r="D101" s="29" t="s">
        <v>233</v>
      </c>
      <c r="E101" s="30" t="s">
        <v>664</v>
      </c>
      <c r="F101" s="31">
        <v>0</v>
      </c>
      <c r="G101" s="109">
        <v>10375</v>
      </c>
      <c r="H101" s="32">
        <f t="shared" si="1"/>
        <v>0</v>
      </c>
    </row>
    <row r="102" spans="2:8" ht="12.9" customHeight="1" x14ac:dyDescent="0.25">
      <c r="B102" s="29" t="s">
        <v>577</v>
      </c>
      <c r="C102" s="29" t="s">
        <v>584</v>
      </c>
      <c r="D102" s="29" t="s">
        <v>230</v>
      </c>
      <c r="E102" s="30" t="s">
        <v>665</v>
      </c>
      <c r="F102" s="31">
        <v>1</v>
      </c>
      <c r="G102" s="109">
        <v>7550</v>
      </c>
      <c r="H102" s="32">
        <f t="shared" si="1"/>
        <v>0.1</v>
      </c>
    </row>
    <row r="103" spans="2:8" ht="12.9" customHeight="1" x14ac:dyDescent="0.25">
      <c r="B103" s="29" t="s">
        <v>577</v>
      </c>
      <c r="C103" s="29" t="s">
        <v>584</v>
      </c>
      <c r="D103" s="29" t="s">
        <v>234</v>
      </c>
      <c r="E103" s="30" t="s">
        <v>666</v>
      </c>
      <c r="F103" s="31">
        <v>0</v>
      </c>
      <c r="G103" s="109">
        <v>6020</v>
      </c>
      <c r="H103" s="32">
        <f t="shared" si="1"/>
        <v>0</v>
      </c>
    </row>
    <row r="104" spans="2:8" ht="12.9" customHeight="1" x14ac:dyDescent="0.25">
      <c r="B104" s="29" t="s">
        <v>577</v>
      </c>
      <c r="C104" s="29" t="s">
        <v>584</v>
      </c>
      <c r="D104" s="29" t="s">
        <v>235</v>
      </c>
      <c r="E104" s="30" t="s">
        <v>668</v>
      </c>
      <c r="F104" s="31">
        <v>0</v>
      </c>
      <c r="G104" s="109">
        <v>6160</v>
      </c>
      <c r="H104" s="32">
        <f t="shared" si="1"/>
        <v>0</v>
      </c>
    </row>
    <row r="105" spans="2:8" ht="12.9" customHeight="1" x14ac:dyDescent="0.25">
      <c r="B105" s="29" t="s">
        <v>577</v>
      </c>
      <c r="C105" s="29" t="s">
        <v>584</v>
      </c>
      <c r="D105" s="29" t="s">
        <v>237</v>
      </c>
      <c r="E105" s="30" t="s">
        <v>671</v>
      </c>
      <c r="F105" s="31">
        <v>5</v>
      </c>
      <c r="G105" s="109">
        <v>19895</v>
      </c>
      <c r="H105" s="32">
        <f t="shared" si="1"/>
        <v>0.3</v>
      </c>
    </row>
    <row r="106" spans="2:8" ht="12.9" customHeight="1" x14ac:dyDescent="0.25">
      <c r="B106" s="29" t="s">
        <v>577</v>
      </c>
      <c r="C106" s="29" t="s">
        <v>584</v>
      </c>
      <c r="D106" s="29" t="s">
        <v>238</v>
      </c>
      <c r="E106" s="30" t="s">
        <v>672</v>
      </c>
      <c r="F106" s="31">
        <v>0</v>
      </c>
      <c r="G106" s="109">
        <v>4115</v>
      </c>
      <c r="H106" s="32">
        <f t="shared" si="1"/>
        <v>0</v>
      </c>
    </row>
    <row r="107" spans="2:8" ht="12.9" customHeight="1" x14ac:dyDescent="0.25">
      <c r="B107" s="29" t="s">
        <v>577</v>
      </c>
      <c r="C107" s="29" t="s">
        <v>584</v>
      </c>
      <c r="D107" s="29" t="s">
        <v>250</v>
      </c>
      <c r="E107" s="30" t="s">
        <v>675</v>
      </c>
      <c r="F107" s="31">
        <v>0</v>
      </c>
      <c r="G107" s="109">
        <v>7825</v>
      </c>
      <c r="H107" s="32">
        <f t="shared" si="1"/>
        <v>0</v>
      </c>
    </row>
    <row r="108" spans="2:8" ht="12.9" customHeight="1" x14ac:dyDescent="0.25">
      <c r="B108" s="29" t="s">
        <v>577</v>
      </c>
      <c r="C108" s="29" t="s">
        <v>584</v>
      </c>
      <c r="D108" s="29" t="s">
        <v>239</v>
      </c>
      <c r="E108" s="30" t="s">
        <v>677</v>
      </c>
      <c r="F108" s="31">
        <v>0</v>
      </c>
      <c r="G108" s="109">
        <v>9265</v>
      </c>
      <c r="H108" s="32">
        <f t="shared" si="1"/>
        <v>0</v>
      </c>
    </row>
    <row r="109" spans="2:8" ht="12.9" customHeight="1" x14ac:dyDescent="0.25">
      <c r="B109" s="29" t="s">
        <v>577</v>
      </c>
      <c r="C109" s="29" t="s">
        <v>584</v>
      </c>
      <c r="D109" s="29" t="s">
        <v>240</v>
      </c>
      <c r="E109" s="30" t="s">
        <v>678</v>
      </c>
      <c r="F109" s="31">
        <v>0</v>
      </c>
      <c r="G109" s="109">
        <v>4820</v>
      </c>
      <c r="H109" s="32">
        <f t="shared" si="1"/>
        <v>0</v>
      </c>
    </row>
    <row r="110" spans="2:8" ht="12.9" customHeight="1" x14ac:dyDescent="0.25">
      <c r="B110" s="29" t="s">
        <v>577</v>
      </c>
      <c r="C110" s="29" t="s">
        <v>584</v>
      </c>
      <c r="D110" s="29" t="s">
        <v>241</v>
      </c>
      <c r="E110" s="30" t="s">
        <v>679</v>
      </c>
      <c r="F110" s="31">
        <v>0</v>
      </c>
      <c r="G110" s="109">
        <v>2825</v>
      </c>
      <c r="H110" s="32">
        <f t="shared" si="1"/>
        <v>0</v>
      </c>
    </row>
    <row r="111" spans="2:8" ht="12.9" customHeight="1" x14ac:dyDescent="0.25">
      <c r="B111" s="29" t="s">
        <v>577</v>
      </c>
      <c r="C111" s="29" t="s">
        <v>584</v>
      </c>
      <c r="D111" s="29" t="s">
        <v>252</v>
      </c>
      <c r="E111" s="30" t="s">
        <v>680</v>
      </c>
      <c r="F111" s="31">
        <v>12</v>
      </c>
      <c r="G111" s="109">
        <v>5200</v>
      </c>
      <c r="H111" s="32">
        <f t="shared" si="1"/>
        <v>2.2999999999999998</v>
      </c>
    </row>
    <row r="112" spans="2:8" ht="12.9" customHeight="1" x14ac:dyDescent="0.25">
      <c r="B112" s="29" t="s">
        <v>577</v>
      </c>
      <c r="C112" s="29" t="s">
        <v>584</v>
      </c>
      <c r="D112" s="29" t="s">
        <v>242</v>
      </c>
      <c r="E112" s="30" t="s">
        <v>681</v>
      </c>
      <c r="F112" s="31">
        <v>0</v>
      </c>
      <c r="G112" s="109">
        <v>3500</v>
      </c>
      <c r="H112" s="32">
        <f t="shared" si="1"/>
        <v>0</v>
      </c>
    </row>
    <row r="113" spans="2:8" ht="12.9" customHeight="1" x14ac:dyDescent="0.25">
      <c r="B113" s="29" t="s">
        <v>577</v>
      </c>
      <c r="C113" s="29" t="s">
        <v>584</v>
      </c>
      <c r="D113" s="29" t="s">
        <v>253</v>
      </c>
      <c r="E113" s="30" t="s">
        <v>682</v>
      </c>
      <c r="F113" s="31">
        <v>354</v>
      </c>
      <c r="G113" s="109">
        <v>13935</v>
      </c>
      <c r="H113" s="32">
        <f t="shared" si="1"/>
        <v>25.4</v>
      </c>
    </row>
    <row r="114" spans="2:8" ht="12.9" customHeight="1" x14ac:dyDescent="0.25">
      <c r="B114" s="29" t="s">
        <v>577</v>
      </c>
      <c r="C114" s="29" t="s">
        <v>584</v>
      </c>
      <c r="D114" s="29" t="s">
        <v>254</v>
      </c>
      <c r="E114" s="30" t="s">
        <v>683</v>
      </c>
      <c r="F114" s="31">
        <v>32</v>
      </c>
      <c r="G114" s="109">
        <v>9935</v>
      </c>
      <c r="H114" s="32">
        <f t="shared" si="1"/>
        <v>3.2</v>
      </c>
    </row>
    <row r="115" spans="2:8" ht="12.9" customHeight="1" x14ac:dyDescent="0.25">
      <c r="B115" s="29" t="s">
        <v>577</v>
      </c>
      <c r="C115" s="29" t="s">
        <v>584</v>
      </c>
      <c r="D115" s="29" t="s">
        <v>255</v>
      </c>
      <c r="E115" s="30" t="s">
        <v>684</v>
      </c>
      <c r="F115" s="31">
        <v>3</v>
      </c>
      <c r="G115" s="109">
        <v>6565</v>
      </c>
      <c r="H115" s="32">
        <f t="shared" si="1"/>
        <v>0.5</v>
      </c>
    </row>
    <row r="116" spans="2:8" ht="12.9" customHeight="1" x14ac:dyDescent="0.25">
      <c r="B116" s="29" t="s">
        <v>577</v>
      </c>
      <c r="C116" s="29" t="s">
        <v>584</v>
      </c>
      <c r="D116" s="29" t="s">
        <v>346</v>
      </c>
      <c r="E116" s="30" t="s">
        <v>685</v>
      </c>
      <c r="F116" s="31">
        <v>0</v>
      </c>
      <c r="G116" s="109">
        <v>4285</v>
      </c>
      <c r="H116" s="32">
        <f t="shared" si="1"/>
        <v>0</v>
      </c>
    </row>
    <row r="117" spans="2:8" ht="12.9" customHeight="1" x14ac:dyDescent="0.25">
      <c r="B117" s="29" t="s">
        <v>577</v>
      </c>
      <c r="C117" s="29" t="s">
        <v>584</v>
      </c>
      <c r="D117" s="29" t="s">
        <v>256</v>
      </c>
      <c r="E117" s="30" t="s">
        <v>687</v>
      </c>
      <c r="F117" s="31">
        <v>6</v>
      </c>
      <c r="G117" s="109">
        <v>8185</v>
      </c>
      <c r="H117" s="32">
        <f t="shared" si="1"/>
        <v>0.7</v>
      </c>
    </row>
    <row r="118" spans="2:8" ht="12.9" customHeight="1" x14ac:dyDescent="0.25">
      <c r="B118" s="29" t="s">
        <v>577</v>
      </c>
      <c r="C118" s="29" t="s">
        <v>584</v>
      </c>
      <c r="D118" s="29" t="s">
        <v>243</v>
      </c>
      <c r="E118" s="30" t="s">
        <v>688</v>
      </c>
      <c r="F118" s="31">
        <v>0</v>
      </c>
      <c r="G118" s="109">
        <v>3740</v>
      </c>
      <c r="H118" s="32">
        <f t="shared" si="1"/>
        <v>0</v>
      </c>
    </row>
    <row r="119" spans="2:8" ht="12.9" customHeight="1" x14ac:dyDescent="0.25">
      <c r="B119" s="29" t="s">
        <v>577</v>
      </c>
      <c r="C119" s="29" t="s">
        <v>584</v>
      </c>
      <c r="D119" s="29" t="s">
        <v>257</v>
      </c>
      <c r="E119" s="30" t="s">
        <v>689</v>
      </c>
      <c r="F119" s="31">
        <v>24</v>
      </c>
      <c r="G119" s="109">
        <v>9070</v>
      </c>
      <c r="H119" s="32">
        <f t="shared" si="1"/>
        <v>2.6</v>
      </c>
    </row>
    <row r="120" spans="2:8" ht="12.9" customHeight="1" x14ac:dyDescent="0.25">
      <c r="B120" s="29" t="s">
        <v>577</v>
      </c>
      <c r="C120" s="29" t="s">
        <v>584</v>
      </c>
      <c r="D120" s="29" t="s">
        <v>258</v>
      </c>
      <c r="E120" s="30" t="s">
        <v>691</v>
      </c>
      <c r="F120" s="31">
        <v>0</v>
      </c>
      <c r="G120" s="109">
        <v>5250</v>
      </c>
      <c r="H120" s="32">
        <f t="shared" si="1"/>
        <v>0</v>
      </c>
    </row>
    <row r="121" spans="2:8" ht="12.9" customHeight="1" x14ac:dyDescent="0.25">
      <c r="B121" s="29" t="s">
        <v>577</v>
      </c>
      <c r="C121" s="29" t="s">
        <v>584</v>
      </c>
      <c r="D121" s="29" t="s">
        <v>259</v>
      </c>
      <c r="E121" s="30" t="s">
        <v>692</v>
      </c>
      <c r="F121" s="31">
        <v>3</v>
      </c>
      <c r="G121" s="109">
        <v>11360</v>
      </c>
      <c r="H121" s="32">
        <f t="shared" si="1"/>
        <v>0.3</v>
      </c>
    </row>
    <row r="122" spans="2:8" ht="12.9" customHeight="1" x14ac:dyDescent="0.25">
      <c r="B122" s="29" t="s">
        <v>577</v>
      </c>
      <c r="C122" s="29" t="s">
        <v>584</v>
      </c>
      <c r="D122" s="29" t="s">
        <v>260</v>
      </c>
      <c r="E122" s="30" t="s">
        <v>693</v>
      </c>
      <c r="F122" s="31">
        <v>19</v>
      </c>
      <c r="G122" s="109">
        <v>5500</v>
      </c>
      <c r="H122" s="32">
        <f t="shared" si="1"/>
        <v>3.5</v>
      </c>
    </row>
    <row r="123" spans="2:8" ht="12.9" customHeight="1" x14ac:dyDescent="0.25">
      <c r="B123" s="29" t="s">
        <v>577</v>
      </c>
      <c r="C123" s="29" t="s">
        <v>584</v>
      </c>
      <c r="D123" s="29" t="s">
        <v>261</v>
      </c>
      <c r="E123" s="30" t="s">
        <v>695</v>
      </c>
      <c r="F123" s="31">
        <v>6</v>
      </c>
      <c r="G123" s="109">
        <v>8005</v>
      </c>
      <c r="H123" s="32">
        <f t="shared" si="1"/>
        <v>0.7</v>
      </c>
    </row>
    <row r="124" spans="2:8" ht="12.9" customHeight="1" x14ac:dyDescent="0.25">
      <c r="B124" s="29" t="s">
        <v>577</v>
      </c>
      <c r="C124" s="29" t="s">
        <v>584</v>
      </c>
      <c r="D124" s="29" t="s">
        <v>251</v>
      </c>
      <c r="E124" s="30" t="s">
        <v>696</v>
      </c>
      <c r="F124" s="31">
        <v>0</v>
      </c>
      <c r="G124" s="109">
        <v>5255</v>
      </c>
      <c r="H124" s="32">
        <f t="shared" si="1"/>
        <v>0</v>
      </c>
    </row>
    <row r="125" spans="2:8" ht="12.9" customHeight="1" x14ac:dyDescent="0.25">
      <c r="B125" s="29" t="s">
        <v>577</v>
      </c>
      <c r="C125" s="29" t="s">
        <v>584</v>
      </c>
      <c r="D125" s="29" t="s">
        <v>244</v>
      </c>
      <c r="E125" s="30" t="s">
        <v>698</v>
      </c>
      <c r="F125" s="31">
        <v>1</v>
      </c>
      <c r="G125" s="109">
        <v>11450</v>
      </c>
      <c r="H125" s="32">
        <f t="shared" si="1"/>
        <v>0.1</v>
      </c>
    </row>
    <row r="126" spans="2:8" ht="12.9" customHeight="1" x14ac:dyDescent="0.25">
      <c r="B126" s="29" t="s">
        <v>577</v>
      </c>
      <c r="C126" s="29" t="s">
        <v>584</v>
      </c>
      <c r="D126" s="29" t="s">
        <v>262</v>
      </c>
      <c r="E126" s="30" t="s">
        <v>701</v>
      </c>
      <c r="F126" s="31">
        <v>2</v>
      </c>
      <c r="G126" s="109">
        <v>7105</v>
      </c>
      <c r="H126" s="32">
        <f t="shared" si="1"/>
        <v>0.3</v>
      </c>
    </row>
    <row r="127" spans="2:8" ht="12.9" customHeight="1" x14ac:dyDescent="0.25">
      <c r="B127" s="29" t="s">
        <v>577</v>
      </c>
      <c r="C127" s="29" t="s">
        <v>584</v>
      </c>
      <c r="D127" s="29" t="s">
        <v>263</v>
      </c>
      <c r="E127" s="30" t="s">
        <v>702</v>
      </c>
      <c r="F127" s="31">
        <v>11</v>
      </c>
      <c r="G127" s="109">
        <v>3460</v>
      </c>
      <c r="H127" s="32">
        <f t="shared" si="1"/>
        <v>3.2</v>
      </c>
    </row>
    <row r="128" spans="2:8" ht="12.9" customHeight="1" x14ac:dyDescent="0.25">
      <c r="B128" s="29" t="s">
        <v>575</v>
      </c>
      <c r="C128" s="29" t="s">
        <v>585</v>
      </c>
      <c r="D128" s="29" t="s">
        <v>347</v>
      </c>
      <c r="E128" s="30" t="s">
        <v>649</v>
      </c>
      <c r="F128" s="31">
        <v>4</v>
      </c>
      <c r="G128" s="109">
        <v>8580</v>
      </c>
      <c r="H128" s="32">
        <f t="shared" si="1"/>
        <v>0.5</v>
      </c>
    </row>
    <row r="129" spans="2:8" ht="12.9" customHeight="1" x14ac:dyDescent="0.25">
      <c r="B129" s="29" t="s">
        <v>575</v>
      </c>
      <c r="C129" s="29" t="s">
        <v>585</v>
      </c>
      <c r="D129" s="29" t="s">
        <v>264</v>
      </c>
      <c r="E129" s="30" t="s">
        <v>650</v>
      </c>
      <c r="F129" s="31">
        <v>15</v>
      </c>
      <c r="G129" s="109">
        <v>13670</v>
      </c>
      <c r="H129" s="32">
        <f t="shared" si="1"/>
        <v>1.1000000000000001</v>
      </c>
    </row>
    <row r="130" spans="2:8" ht="12.9" customHeight="1" x14ac:dyDescent="0.25">
      <c r="B130" s="29" t="s">
        <v>575</v>
      </c>
      <c r="C130" s="29" t="s">
        <v>585</v>
      </c>
      <c r="D130" s="29" t="s">
        <v>265</v>
      </c>
      <c r="E130" s="30" t="s">
        <v>651</v>
      </c>
      <c r="F130" s="31">
        <v>4</v>
      </c>
      <c r="G130" s="109">
        <v>24200</v>
      </c>
      <c r="H130" s="32">
        <f t="shared" si="1"/>
        <v>0.2</v>
      </c>
    </row>
    <row r="131" spans="2:8" ht="12.9" customHeight="1" x14ac:dyDescent="0.25">
      <c r="B131" s="29" t="s">
        <v>575</v>
      </c>
      <c r="C131" s="29" t="s">
        <v>585</v>
      </c>
      <c r="D131" s="29" t="s">
        <v>348</v>
      </c>
      <c r="E131" s="30" t="s">
        <v>653</v>
      </c>
      <c r="F131" s="31">
        <v>1</v>
      </c>
      <c r="G131" s="109">
        <v>5620</v>
      </c>
      <c r="H131" s="32">
        <f t="shared" si="1"/>
        <v>0.2</v>
      </c>
    </row>
    <row r="132" spans="2:8" ht="12.9" customHeight="1" x14ac:dyDescent="0.25">
      <c r="B132" s="29" t="s">
        <v>575</v>
      </c>
      <c r="C132" s="29" t="s">
        <v>585</v>
      </c>
      <c r="D132" s="29" t="s">
        <v>266</v>
      </c>
      <c r="E132" s="30" t="s">
        <v>657</v>
      </c>
      <c r="F132" s="31">
        <v>12</v>
      </c>
      <c r="G132" s="109">
        <v>15465</v>
      </c>
      <c r="H132" s="32">
        <f t="shared" si="1"/>
        <v>0.8</v>
      </c>
    </row>
    <row r="133" spans="2:8" ht="12.9" customHeight="1" x14ac:dyDescent="0.25">
      <c r="B133" s="29" t="s">
        <v>575</v>
      </c>
      <c r="C133" s="29" t="s">
        <v>585</v>
      </c>
      <c r="D133" s="29" t="s">
        <v>268</v>
      </c>
      <c r="E133" s="30" t="s">
        <v>660</v>
      </c>
      <c r="F133" s="31">
        <v>0</v>
      </c>
      <c r="G133" s="109">
        <v>7500</v>
      </c>
      <c r="H133" s="32">
        <f t="shared" si="1"/>
        <v>0</v>
      </c>
    </row>
    <row r="134" spans="2:8" ht="12.9" customHeight="1" x14ac:dyDescent="0.25">
      <c r="B134" s="29" t="s">
        <v>575</v>
      </c>
      <c r="C134" s="29" t="s">
        <v>585</v>
      </c>
      <c r="D134" s="29" t="s">
        <v>269</v>
      </c>
      <c r="E134" s="30" t="s">
        <v>662</v>
      </c>
      <c r="F134" s="31">
        <v>15</v>
      </c>
      <c r="G134" s="109">
        <v>15865</v>
      </c>
      <c r="H134" s="32">
        <f t="shared" si="1"/>
        <v>0.9</v>
      </c>
    </row>
    <row r="135" spans="2:8" ht="12.9" customHeight="1" x14ac:dyDescent="0.25">
      <c r="B135" s="29" t="s">
        <v>575</v>
      </c>
      <c r="C135" s="29" t="s">
        <v>585</v>
      </c>
      <c r="D135" s="29" t="s">
        <v>267</v>
      </c>
      <c r="E135" s="30" t="s">
        <v>663</v>
      </c>
      <c r="F135" s="31">
        <v>1</v>
      </c>
      <c r="G135" s="109">
        <v>11850</v>
      </c>
      <c r="H135" s="32">
        <f t="shared" si="1"/>
        <v>0.1</v>
      </c>
    </row>
    <row r="136" spans="2:8" ht="12.9" customHeight="1" x14ac:dyDescent="0.25">
      <c r="B136" s="29" t="s">
        <v>575</v>
      </c>
      <c r="C136" s="29" t="s">
        <v>585</v>
      </c>
      <c r="D136" s="29" t="s">
        <v>270</v>
      </c>
      <c r="E136" s="30" t="s">
        <v>667</v>
      </c>
      <c r="F136" s="31">
        <v>0</v>
      </c>
      <c r="G136" s="109">
        <v>6985</v>
      </c>
      <c r="H136" s="32">
        <f t="shared" si="1"/>
        <v>0</v>
      </c>
    </row>
    <row r="137" spans="2:8" ht="12.9" customHeight="1" x14ac:dyDescent="0.25">
      <c r="B137" s="29" t="s">
        <v>575</v>
      </c>
      <c r="C137" s="29" t="s">
        <v>585</v>
      </c>
      <c r="D137" s="29" t="s">
        <v>271</v>
      </c>
      <c r="E137" s="30" t="s">
        <v>669</v>
      </c>
      <c r="F137" s="31">
        <v>0</v>
      </c>
      <c r="G137" s="109">
        <v>8750</v>
      </c>
      <c r="H137" s="32">
        <f t="shared" si="1"/>
        <v>0</v>
      </c>
    </row>
    <row r="138" spans="2:8" ht="12.9" customHeight="1" x14ac:dyDescent="0.25">
      <c r="B138" s="29" t="s">
        <v>575</v>
      </c>
      <c r="C138" s="29" t="s">
        <v>585</v>
      </c>
      <c r="D138" s="29" t="s">
        <v>236</v>
      </c>
      <c r="E138" s="30" t="s">
        <v>670</v>
      </c>
      <c r="F138" s="31">
        <v>7</v>
      </c>
      <c r="G138" s="109">
        <v>7715</v>
      </c>
      <c r="H138" s="32">
        <f t="shared" si="1"/>
        <v>0.9</v>
      </c>
    </row>
    <row r="139" spans="2:8" ht="12.9" customHeight="1" x14ac:dyDescent="0.25">
      <c r="B139" s="29" t="s">
        <v>575</v>
      </c>
      <c r="C139" s="29" t="s">
        <v>585</v>
      </c>
      <c r="D139" s="29" t="s">
        <v>272</v>
      </c>
      <c r="E139" s="30" t="s">
        <v>673</v>
      </c>
      <c r="F139" s="31">
        <v>1</v>
      </c>
      <c r="G139" s="109">
        <v>9475</v>
      </c>
      <c r="H139" s="32">
        <f t="shared" si="1"/>
        <v>0.1</v>
      </c>
    </row>
    <row r="140" spans="2:8" ht="12.9" customHeight="1" x14ac:dyDescent="0.25">
      <c r="B140" s="29" t="s">
        <v>575</v>
      </c>
      <c r="C140" s="29" t="s">
        <v>585</v>
      </c>
      <c r="D140" s="29" t="s">
        <v>273</v>
      </c>
      <c r="E140" s="30" t="s">
        <v>674</v>
      </c>
      <c r="F140" s="31">
        <v>8</v>
      </c>
      <c r="G140" s="109">
        <v>5655</v>
      </c>
      <c r="H140" s="32">
        <f t="shared" si="1"/>
        <v>1.4</v>
      </c>
    </row>
    <row r="141" spans="2:8" ht="12.9" customHeight="1" x14ac:dyDescent="0.25">
      <c r="B141" s="29" t="s">
        <v>575</v>
      </c>
      <c r="C141" s="29" t="s">
        <v>585</v>
      </c>
      <c r="D141" s="29" t="s">
        <v>274</v>
      </c>
      <c r="E141" s="30" t="s">
        <v>676</v>
      </c>
      <c r="F141" s="31">
        <v>3</v>
      </c>
      <c r="G141" s="109">
        <v>6225</v>
      </c>
      <c r="H141" s="32">
        <f t="shared" si="1"/>
        <v>0.5</v>
      </c>
    </row>
    <row r="142" spans="2:8" ht="12.9" customHeight="1" x14ac:dyDescent="0.25">
      <c r="B142" s="29" t="s">
        <v>575</v>
      </c>
      <c r="C142" s="29" t="s">
        <v>585</v>
      </c>
      <c r="D142" s="29" t="s">
        <v>275</v>
      </c>
      <c r="E142" s="30" t="s">
        <v>686</v>
      </c>
      <c r="F142" s="31">
        <v>2</v>
      </c>
      <c r="G142" s="109">
        <v>6740</v>
      </c>
      <c r="H142" s="32">
        <f t="shared" si="1"/>
        <v>0.3</v>
      </c>
    </row>
    <row r="143" spans="2:8" ht="12.9" customHeight="1" x14ac:dyDescent="0.25">
      <c r="B143" s="29" t="s">
        <v>575</v>
      </c>
      <c r="C143" s="29" t="s">
        <v>585</v>
      </c>
      <c r="D143" s="33" t="s">
        <v>349</v>
      </c>
      <c r="E143" s="30" t="s">
        <v>690</v>
      </c>
      <c r="F143" s="31">
        <v>0</v>
      </c>
      <c r="G143" s="109">
        <v>5515</v>
      </c>
      <c r="H143" s="32">
        <f t="shared" si="1"/>
        <v>0</v>
      </c>
    </row>
    <row r="144" spans="2:8" ht="12.9" customHeight="1" x14ac:dyDescent="0.25">
      <c r="B144" s="29" t="s">
        <v>575</v>
      </c>
      <c r="C144" s="29" t="s">
        <v>585</v>
      </c>
      <c r="D144" s="29" t="s">
        <v>276</v>
      </c>
      <c r="E144" s="30" t="s">
        <v>694</v>
      </c>
      <c r="F144" s="31">
        <v>0</v>
      </c>
      <c r="G144" s="109">
        <v>5135</v>
      </c>
      <c r="H144" s="32">
        <f t="shared" si="1"/>
        <v>0</v>
      </c>
    </row>
    <row r="145" spans="2:8" ht="12.9" customHeight="1" x14ac:dyDescent="0.25">
      <c r="B145" s="29" t="s">
        <v>575</v>
      </c>
      <c r="C145" s="29" t="s">
        <v>585</v>
      </c>
      <c r="D145" s="29" t="s">
        <v>277</v>
      </c>
      <c r="E145" s="30" t="s">
        <v>697</v>
      </c>
      <c r="F145" s="31">
        <v>14</v>
      </c>
      <c r="G145" s="109">
        <v>8180</v>
      </c>
      <c r="H145" s="32">
        <f t="shared" si="1"/>
        <v>1.7</v>
      </c>
    </row>
    <row r="146" spans="2:8" ht="12.9" customHeight="1" x14ac:dyDescent="0.25">
      <c r="B146" s="29" t="s">
        <v>575</v>
      </c>
      <c r="C146" s="29" t="s">
        <v>585</v>
      </c>
      <c r="D146" s="29" t="s">
        <v>278</v>
      </c>
      <c r="E146" s="30" t="s">
        <v>699</v>
      </c>
      <c r="F146" s="31">
        <v>6</v>
      </c>
      <c r="G146" s="109">
        <v>6650</v>
      </c>
      <c r="H146" s="32">
        <f t="shared" ref="H146:H209" si="2">IF(G146="*","*",IF(ISERROR(F146/G146*1000),"N/A",(ROUND(F146/G146*1000,1))))</f>
        <v>0.9</v>
      </c>
    </row>
    <row r="147" spans="2:8" ht="12.9" customHeight="1" x14ac:dyDescent="0.25">
      <c r="B147" s="29" t="s">
        <v>575</v>
      </c>
      <c r="C147" s="29" t="s">
        <v>585</v>
      </c>
      <c r="D147" s="29" t="s">
        <v>279</v>
      </c>
      <c r="E147" s="30" t="s">
        <v>700</v>
      </c>
      <c r="F147" s="31">
        <v>1</v>
      </c>
      <c r="G147" s="109">
        <v>7975</v>
      </c>
      <c r="H147" s="32">
        <f t="shared" si="2"/>
        <v>0.1</v>
      </c>
    </row>
    <row r="148" spans="2:8" ht="12.9" customHeight="1" x14ac:dyDescent="0.25">
      <c r="B148" s="29" t="s">
        <v>576</v>
      </c>
      <c r="C148" s="29" t="s">
        <v>586</v>
      </c>
      <c r="D148" s="29" t="s">
        <v>182</v>
      </c>
      <c r="E148" s="30" t="s">
        <v>591</v>
      </c>
      <c r="F148" s="31">
        <v>2</v>
      </c>
      <c r="G148" s="109">
        <v>4835</v>
      </c>
      <c r="H148" s="32">
        <f t="shared" si="2"/>
        <v>0.4</v>
      </c>
    </row>
    <row r="149" spans="2:8" ht="12.9" customHeight="1" x14ac:dyDescent="0.25">
      <c r="B149" s="29" t="s">
        <v>576</v>
      </c>
      <c r="C149" s="29" t="s">
        <v>586</v>
      </c>
      <c r="D149" s="29" t="s">
        <v>183</v>
      </c>
      <c r="E149" s="30" t="s">
        <v>592</v>
      </c>
      <c r="F149" s="31">
        <v>8</v>
      </c>
      <c r="G149" s="109">
        <v>6180</v>
      </c>
      <c r="H149" s="32">
        <f t="shared" si="2"/>
        <v>1.3</v>
      </c>
    </row>
    <row r="150" spans="2:8" ht="12.9" customHeight="1" x14ac:dyDescent="0.25">
      <c r="B150" s="29" t="s">
        <v>576</v>
      </c>
      <c r="C150" s="29" t="s">
        <v>586</v>
      </c>
      <c r="D150" s="29" t="s">
        <v>184</v>
      </c>
      <c r="E150" s="30" t="s">
        <v>593</v>
      </c>
      <c r="F150" s="31">
        <v>12</v>
      </c>
      <c r="G150" s="109">
        <v>7575</v>
      </c>
      <c r="H150" s="32">
        <f t="shared" si="2"/>
        <v>1.6</v>
      </c>
    </row>
    <row r="151" spans="2:8" ht="12.9" customHeight="1" x14ac:dyDescent="0.25">
      <c r="B151" s="29" t="s">
        <v>576</v>
      </c>
      <c r="C151" s="29" t="s">
        <v>586</v>
      </c>
      <c r="D151" s="29" t="s">
        <v>185</v>
      </c>
      <c r="E151" s="30" t="s">
        <v>596</v>
      </c>
      <c r="F151" s="31">
        <v>9</v>
      </c>
      <c r="G151" s="109">
        <v>6205</v>
      </c>
      <c r="H151" s="32">
        <f t="shared" si="2"/>
        <v>1.5</v>
      </c>
    </row>
    <row r="152" spans="2:8" ht="12.9" customHeight="1" x14ac:dyDescent="0.25">
      <c r="B152" s="29" t="s">
        <v>576</v>
      </c>
      <c r="C152" s="29" t="s">
        <v>586</v>
      </c>
      <c r="D152" s="29" t="s">
        <v>186</v>
      </c>
      <c r="E152" s="30" t="s">
        <v>598</v>
      </c>
      <c r="F152" s="31">
        <v>13</v>
      </c>
      <c r="G152" s="109">
        <v>5700</v>
      </c>
      <c r="H152" s="32">
        <f t="shared" si="2"/>
        <v>2.2999999999999998</v>
      </c>
    </row>
    <row r="153" spans="2:8" ht="12.9" customHeight="1" x14ac:dyDescent="0.25">
      <c r="B153" s="29" t="s">
        <v>576</v>
      </c>
      <c r="C153" s="29" t="s">
        <v>586</v>
      </c>
      <c r="D153" s="29" t="s">
        <v>188</v>
      </c>
      <c r="E153" s="30" t="s">
        <v>602</v>
      </c>
      <c r="F153" s="31">
        <v>5</v>
      </c>
      <c r="G153" s="109">
        <v>11310</v>
      </c>
      <c r="H153" s="32">
        <f t="shared" si="2"/>
        <v>0.4</v>
      </c>
    </row>
    <row r="154" spans="2:8" ht="12.9" customHeight="1" x14ac:dyDescent="0.25">
      <c r="B154" s="29" t="s">
        <v>576</v>
      </c>
      <c r="C154" s="29" t="s">
        <v>586</v>
      </c>
      <c r="D154" s="29" t="s">
        <v>189</v>
      </c>
      <c r="E154" s="30" t="s">
        <v>604</v>
      </c>
      <c r="F154" s="31">
        <v>13</v>
      </c>
      <c r="G154" s="109">
        <v>5220</v>
      </c>
      <c r="H154" s="32">
        <f t="shared" si="2"/>
        <v>2.5</v>
      </c>
    </row>
    <row r="155" spans="2:8" ht="12.9" customHeight="1" x14ac:dyDescent="0.25">
      <c r="B155" s="29" t="s">
        <v>576</v>
      </c>
      <c r="C155" s="29" t="s">
        <v>586</v>
      </c>
      <c r="D155" s="29" t="s">
        <v>209</v>
      </c>
      <c r="E155" s="30" t="s">
        <v>605</v>
      </c>
      <c r="F155" s="31">
        <v>6</v>
      </c>
      <c r="G155" s="109">
        <v>6120</v>
      </c>
      <c r="H155" s="32">
        <f t="shared" si="2"/>
        <v>1</v>
      </c>
    </row>
    <row r="156" spans="2:8" ht="12.9" customHeight="1" x14ac:dyDescent="0.25">
      <c r="B156" s="29" t="s">
        <v>576</v>
      </c>
      <c r="C156" s="29" t="s">
        <v>586</v>
      </c>
      <c r="D156" s="29" t="s">
        <v>191</v>
      </c>
      <c r="E156" s="30" t="s">
        <v>607</v>
      </c>
      <c r="F156" s="31">
        <v>20</v>
      </c>
      <c r="G156" s="109">
        <v>6055</v>
      </c>
      <c r="H156" s="32">
        <f t="shared" si="2"/>
        <v>3.3</v>
      </c>
    </row>
    <row r="157" spans="2:8" ht="12.9" customHeight="1" x14ac:dyDescent="0.25">
      <c r="B157" s="29" t="s">
        <v>576</v>
      </c>
      <c r="C157" s="29" t="s">
        <v>586</v>
      </c>
      <c r="D157" s="29" t="s">
        <v>192</v>
      </c>
      <c r="E157" s="30" t="s">
        <v>608</v>
      </c>
      <c r="F157" s="31">
        <v>2</v>
      </c>
      <c r="G157" s="109">
        <v>4520</v>
      </c>
      <c r="H157" s="32">
        <f t="shared" si="2"/>
        <v>0.4</v>
      </c>
    </row>
    <row r="158" spans="2:8" ht="12.9" customHeight="1" x14ac:dyDescent="0.25">
      <c r="B158" s="29" t="s">
        <v>576</v>
      </c>
      <c r="C158" s="29" t="s">
        <v>586</v>
      </c>
      <c r="D158" s="29" t="s">
        <v>190</v>
      </c>
      <c r="E158" s="30" t="s">
        <v>612</v>
      </c>
      <c r="F158" s="31">
        <v>18</v>
      </c>
      <c r="G158" s="109">
        <v>7445</v>
      </c>
      <c r="H158" s="32">
        <f t="shared" si="2"/>
        <v>2.4</v>
      </c>
    </row>
    <row r="159" spans="2:8" ht="12.9" customHeight="1" x14ac:dyDescent="0.25">
      <c r="B159" s="29" t="s">
        <v>576</v>
      </c>
      <c r="C159" s="29" t="s">
        <v>586</v>
      </c>
      <c r="D159" s="29" t="s">
        <v>195</v>
      </c>
      <c r="E159" s="30" t="s">
        <v>614</v>
      </c>
      <c r="F159" s="31">
        <v>0</v>
      </c>
      <c r="G159" s="109">
        <v>6735</v>
      </c>
      <c r="H159" s="32">
        <f t="shared" si="2"/>
        <v>0</v>
      </c>
    </row>
    <row r="160" spans="2:8" ht="12.9" customHeight="1" x14ac:dyDescent="0.25">
      <c r="B160" s="29" t="s">
        <v>576</v>
      </c>
      <c r="C160" s="29" t="s">
        <v>586</v>
      </c>
      <c r="D160" s="29" t="s">
        <v>344</v>
      </c>
      <c r="E160" s="30" t="s">
        <v>615</v>
      </c>
      <c r="F160" s="31">
        <v>0</v>
      </c>
      <c r="G160" s="109">
        <v>17665</v>
      </c>
      <c r="H160" s="32">
        <f t="shared" si="2"/>
        <v>0</v>
      </c>
    </row>
    <row r="161" spans="2:8" ht="12.9" customHeight="1" x14ac:dyDescent="0.25">
      <c r="B161" s="29" t="s">
        <v>576</v>
      </c>
      <c r="C161" s="29" t="s">
        <v>586</v>
      </c>
      <c r="D161" s="29" t="s">
        <v>498</v>
      </c>
      <c r="E161" s="30" t="s">
        <v>616</v>
      </c>
      <c r="F161" s="31">
        <v>41</v>
      </c>
      <c r="G161" s="109">
        <v>17625</v>
      </c>
      <c r="H161" s="32">
        <f t="shared" si="2"/>
        <v>2.2999999999999998</v>
      </c>
    </row>
    <row r="162" spans="2:8" ht="12.9" customHeight="1" x14ac:dyDescent="0.25">
      <c r="B162" s="29" t="s">
        <v>576</v>
      </c>
      <c r="C162" s="29" t="s">
        <v>586</v>
      </c>
      <c r="D162" s="29" t="s">
        <v>196</v>
      </c>
      <c r="E162" s="30" t="s">
        <v>617</v>
      </c>
      <c r="F162" s="31">
        <v>31</v>
      </c>
      <c r="G162" s="109">
        <v>9560</v>
      </c>
      <c r="H162" s="32">
        <f t="shared" si="2"/>
        <v>3.2</v>
      </c>
    </row>
    <row r="163" spans="2:8" ht="12.9" customHeight="1" x14ac:dyDescent="0.25">
      <c r="B163" s="29" t="s">
        <v>576</v>
      </c>
      <c r="C163" s="29" t="s">
        <v>586</v>
      </c>
      <c r="D163" s="29" t="s">
        <v>187</v>
      </c>
      <c r="E163" s="30" t="s">
        <v>626</v>
      </c>
      <c r="F163" s="31">
        <v>41</v>
      </c>
      <c r="G163" s="109">
        <v>7620</v>
      </c>
      <c r="H163" s="32">
        <f t="shared" si="2"/>
        <v>5.4</v>
      </c>
    </row>
    <row r="164" spans="2:8" ht="12.9" customHeight="1" x14ac:dyDescent="0.25">
      <c r="B164" s="29" t="s">
        <v>576</v>
      </c>
      <c r="C164" s="29" t="s">
        <v>586</v>
      </c>
      <c r="D164" s="29" t="s">
        <v>193</v>
      </c>
      <c r="E164" s="30" t="s">
        <v>628</v>
      </c>
      <c r="F164" s="31">
        <v>36</v>
      </c>
      <c r="G164" s="109">
        <v>9340</v>
      </c>
      <c r="H164" s="32">
        <f t="shared" si="2"/>
        <v>3.9</v>
      </c>
    </row>
    <row r="165" spans="2:8" ht="12.9" customHeight="1" x14ac:dyDescent="0.25">
      <c r="B165" s="29" t="s">
        <v>576</v>
      </c>
      <c r="C165" s="29" t="s">
        <v>586</v>
      </c>
      <c r="D165" s="29" t="s">
        <v>197</v>
      </c>
      <c r="E165" s="30" t="s">
        <v>631</v>
      </c>
      <c r="F165" s="31">
        <v>1</v>
      </c>
      <c r="G165" s="109">
        <v>5795</v>
      </c>
      <c r="H165" s="32">
        <f t="shared" si="2"/>
        <v>0.2</v>
      </c>
    </row>
    <row r="166" spans="2:8" ht="12.9" customHeight="1" x14ac:dyDescent="0.25">
      <c r="B166" s="29" t="s">
        <v>576</v>
      </c>
      <c r="C166" s="29" t="s">
        <v>586</v>
      </c>
      <c r="D166" s="29" t="s">
        <v>198</v>
      </c>
      <c r="E166" s="30" t="s">
        <v>632</v>
      </c>
      <c r="F166" s="31">
        <v>0</v>
      </c>
      <c r="G166" s="109">
        <v>6025</v>
      </c>
      <c r="H166" s="32">
        <f t="shared" si="2"/>
        <v>0</v>
      </c>
    </row>
    <row r="167" spans="2:8" ht="12.9" customHeight="1" x14ac:dyDescent="0.25">
      <c r="B167" s="29" t="s">
        <v>576</v>
      </c>
      <c r="C167" s="29" t="s">
        <v>586</v>
      </c>
      <c r="D167" s="29" t="s">
        <v>199</v>
      </c>
      <c r="E167" s="30" t="s">
        <v>635</v>
      </c>
      <c r="F167" s="31">
        <v>13</v>
      </c>
      <c r="G167" s="109">
        <v>4365</v>
      </c>
      <c r="H167" s="32">
        <f t="shared" si="2"/>
        <v>3</v>
      </c>
    </row>
    <row r="168" spans="2:8" ht="12.9" customHeight="1" x14ac:dyDescent="0.25">
      <c r="B168" s="29" t="s">
        <v>576</v>
      </c>
      <c r="C168" s="29" t="s">
        <v>586</v>
      </c>
      <c r="D168" s="29" t="s">
        <v>201</v>
      </c>
      <c r="E168" s="30" t="s">
        <v>636</v>
      </c>
      <c r="F168" s="31">
        <v>1</v>
      </c>
      <c r="G168" s="109">
        <v>7335</v>
      </c>
      <c r="H168" s="32">
        <f t="shared" si="2"/>
        <v>0.1</v>
      </c>
    </row>
    <row r="169" spans="2:8" ht="12.9" customHeight="1" x14ac:dyDescent="0.25">
      <c r="B169" s="29" t="s">
        <v>576</v>
      </c>
      <c r="C169" s="29" t="s">
        <v>586</v>
      </c>
      <c r="D169" s="29" t="s">
        <v>200</v>
      </c>
      <c r="E169" s="30" t="s">
        <v>637</v>
      </c>
      <c r="F169" s="31">
        <v>7</v>
      </c>
      <c r="G169" s="109">
        <v>9555</v>
      </c>
      <c r="H169" s="32">
        <f t="shared" si="2"/>
        <v>0.7</v>
      </c>
    </row>
    <row r="170" spans="2:8" ht="12.9" customHeight="1" x14ac:dyDescent="0.25">
      <c r="B170" s="29" t="s">
        <v>576</v>
      </c>
      <c r="C170" s="29" t="s">
        <v>586</v>
      </c>
      <c r="D170" s="29" t="s">
        <v>202</v>
      </c>
      <c r="E170" s="30" t="s">
        <v>639</v>
      </c>
      <c r="F170" s="31">
        <v>3</v>
      </c>
      <c r="G170" s="109">
        <v>7500</v>
      </c>
      <c r="H170" s="32">
        <f t="shared" si="2"/>
        <v>0.4</v>
      </c>
    </row>
    <row r="171" spans="2:8" ht="12.9" customHeight="1" x14ac:dyDescent="0.25">
      <c r="B171" s="29" t="s">
        <v>576</v>
      </c>
      <c r="C171" s="29" t="s">
        <v>586</v>
      </c>
      <c r="D171" s="29" t="s">
        <v>203</v>
      </c>
      <c r="E171" s="30" t="s">
        <v>640</v>
      </c>
      <c r="F171" s="31">
        <v>1</v>
      </c>
      <c r="G171" s="109">
        <v>7380</v>
      </c>
      <c r="H171" s="32">
        <f t="shared" si="2"/>
        <v>0.1</v>
      </c>
    </row>
    <row r="172" spans="2:8" ht="12.9" customHeight="1" x14ac:dyDescent="0.25">
      <c r="B172" s="29" t="s">
        <v>576</v>
      </c>
      <c r="C172" s="29" t="s">
        <v>586</v>
      </c>
      <c r="D172" s="29" t="s">
        <v>204</v>
      </c>
      <c r="E172" s="30" t="s">
        <v>642</v>
      </c>
      <c r="F172" s="31">
        <v>0</v>
      </c>
      <c r="G172" s="109">
        <v>3315</v>
      </c>
      <c r="H172" s="32">
        <f t="shared" si="2"/>
        <v>0</v>
      </c>
    </row>
    <row r="173" spans="2:8" ht="12.9" customHeight="1" x14ac:dyDescent="0.25">
      <c r="B173" s="29" t="s">
        <v>576</v>
      </c>
      <c r="C173" s="29" t="s">
        <v>586</v>
      </c>
      <c r="D173" s="29" t="s">
        <v>205</v>
      </c>
      <c r="E173" s="30" t="s">
        <v>644</v>
      </c>
      <c r="F173" s="31">
        <v>7</v>
      </c>
      <c r="G173" s="109">
        <v>6360</v>
      </c>
      <c r="H173" s="32">
        <f t="shared" si="2"/>
        <v>1.1000000000000001</v>
      </c>
    </row>
    <row r="174" spans="2:8" ht="12.9" customHeight="1" x14ac:dyDescent="0.25">
      <c r="B174" s="29" t="s">
        <v>576</v>
      </c>
      <c r="C174" s="29" t="s">
        <v>586</v>
      </c>
      <c r="D174" s="29" t="s">
        <v>206</v>
      </c>
      <c r="E174" s="30" t="s">
        <v>645</v>
      </c>
      <c r="F174" s="31">
        <v>6</v>
      </c>
      <c r="G174" s="109">
        <v>8625</v>
      </c>
      <c r="H174" s="32">
        <f t="shared" si="2"/>
        <v>0.7</v>
      </c>
    </row>
    <row r="175" spans="2:8" ht="12.9" customHeight="1" x14ac:dyDescent="0.25">
      <c r="B175" s="29" t="s">
        <v>576</v>
      </c>
      <c r="C175" s="29" t="s">
        <v>586</v>
      </c>
      <c r="D175" s="29" t="s">
        <v>207</v>
      </c>
      <c r="E175" s="30" t="s">
        <v>646</v>
      </c>
      <c r="F175" s="31">
        <v>1</v>
      </c>
      <c r="G175" s="109">
        <v>3545</v>
      </c>
      <c r="H175" s="32">
        <f t="shared" si="2"/>
        <v>0.3</v>
      </c>
    </row>
    <row r="176" spans="2:8" ht="12.9" customHeight="1" x14ac:dyDescent="0.25">
      <c r="B176" s="29" t="s">
        <v>576</v>
      </c>
      <c r="C176" s="29" t="s">
        <v>586</v>
      </c>
      <c r="D176" s="29" t="s">
        <v>208</v>
      </c>
      <c r="E176" s="30" t="s">
        <v>647</v>
      </c>
      <c r="F176" s="31">
        <v>3</v>
      </c>
      <c r="G176" s="109">
        <v>9610</v>
      </c>
      <c r="H176" s="32">
        <f t="shared" si="2"/>
        <v>0.3</v>
      </c>
    </row>
    <row r="177" spans="2:8" ht="12.9" customHeight="1" x14ac:dyDescent="0.25">
      <c r="B177" s="29" t="s">
        <v>576</v>
      </c>
      <c r="C177" s="29" t="s">
        <v>586</v>
      </c>
      <c r="D177" s="29" t="s">
        <v>343</v>
      </c>
      <c r="E177" s="30" t="s">
        <v>648</v>
      </c>
      <c r="F177" s="31">
        <v>12</v>
      </c>
      <c r="G177" s="109">
        <v>12775</v>
      </c>
      <c r="H177" s="32">
        <f t="shared" si="2"/>
        <v>0.9</v>
      </c>
    </row>
    <row r="178" spans="2:8" ht="12.9" customHeight="1" x14ac:dyDescent="0.25">
      <c r="B178" s="29" t="s">
        <v>574</v>
      </c>
      <c r="C178" s="29" t="s">
        <v>587</v>
      </c>
      <c r="D178" s="29" t="s">
        <v>210</v>
      </c>
      <c r="E178" s="30" t="s">
        <v>588</v>
      </c>
      <c r="F178" s="31">
        <v>0</v>
      </c>
      <c r="G178" s="109">
        <v>5350</v>
      </c>
      <c r="H178" s="32">
        <f t="shared" si="2"/>
        <v>0</v>
      </c>
    </row>
    <row r="179" spans="2:8" ht="12.9" customHeight="1" x14ac:dyDescent="0.25">
      <c r="B179" s="29" t="s">
        <v>574</v>
      </c>
      <c r="C179" s="29" t="s">
        <v>587</v>
      </c>
      <c r="D179" s="29" t="s">
        <v>211</v>
      </c>
      <c r="E179" s="30" t="s">
        <v>589</v>
      </c>
      <c r="F179" s="31">
        <v>0</v>
      </c>
      <c r="G179" s="109">
        <v>8890</v>
      </c>
      <c r="H179" s="32">
        <f t="shared" si="2"/>
        <v>0</v>
      </c>
    </row>
    <row r="180" spans="2:8" ht="12.9" customHeight="1" x14ac:dyDescent="0.25">
      <c r="B180" s="29" t="s">
        <v>574</v>
      </c>
      <c r="C180" s="29" t="s">
        <v>587</v>
      </c>
      <c r="D180" s="29" t="s">
        <v>212</v>
      </c>
      <c r="E180" s="30" t="s">
        <v>590</v>
      </c>
      <c r="F180" s="31">
        <v>0</v>
      </c>
      <c r="G180" s="109">
        <v>3570</v>
      </c>
      <c r="H180" s="32">
        <f t="shared" si="2"/>
        <v>0</v>
      </c>
    </row>
    <row r="181" spans="2:8" ht="12.9" customHeight="1" x14ac:dyDescent="0.25">
      <c r="B181" s="29" t="s">
        <v>574</v>
      </c>
      <c r="C181" s="29" t="s">
        <v>587</v>
      </c>
      <c r="D181" s="29" t="s">
        <v>215</v>
      </c>
      <c r="E181" s="30" t="s">
        <v>594</v>
      </c>
      <c r="F181" s="31">
        <v>0</v>
      </c>
      <c r="G181" s="109">
        <v>3965</v>
      </c>
      <c r="H181" s="32">
        <f t="shared" si="2"/>
        <v>0</v>
      </c>
    </row>
    <row r="182" spans="2:8" ht="12.9" customHeight="1" x14ac:dyDescent="0.25">
      <c r="B182" s="29" t="s">
        <v>574</v>
      </c>
      <c r="C182" s="29" t="s">
        <v>587</v>
      </c>
      <c r="D182" s="29" t="s">
        <v>213</v>
      </c>
      <c r="E182" s="30" t="s">
        <v>595</v>
      </c>
      <c r="F182" s="31">
        <v>0</v>
      </c>
      <c r="G182" s="109">
        <v>11485</v>
      </c>
      <c r="H182" s="32">
        <f t="shared" si="2"/>
        <v>0</v>
      </c>
    </row>
    <row r="183" spans="2:8" ht="12.9" customHeight="1" x14ac:dyDescent="0.25">
      <c r="B183" s="29" t="s">
        <v>574</v>
      </c>
      <c r="C183" s="29" t="s">
        <v>587</v>
      </c>
      <c r="D183" s="29" t="s">
        <v>214</v>
      </c>
      <c r="E183" s="30" t="s">
        <v>597</v>
      </c>
      <c r="F183" s="31">
        <v>0</v>
      </c>
      <c r="G183" s="109">
        <v>6045</v>
      </c>
      <c r="H183" s="32">
        <f t="shared" si="2"/>
        <v>0</v>
      </c>
    </row>
    <row r="184" spans="2:8" ht="12.9" customHeight="1" x14ac:dyDescent="0.25">
      <c r="B184" s="29" t="s">
        <v>574</v>
      </c>
      <c r="C184" s="29" t="s">
        <v>587</v>
      </c>
      <c r="D184" s="29" t="s">
        <v>0</v>
      </c>
      <c r="E184" s="30" t="s">
        <v>599</v>
      </c>
      <c r="F184" s="31">
        <v>0</v>
      </c>
      <c r="G184" s="109">
        <v>3125</v>
      </c>
      <c r="H184" s="32">
        <f t="shared" si="2"/>
        <v>0</v>
      </c>
    </row>
    <row r="185" spans="2:8" ht="12.9" customHeight="1" x14ac:dyDescent="0.25">
      <c r="B185" s="29" t="s">
        <v>574</v>
      </c>
      <c r="C185" s="29" t="s">
        <v>587</v>
      </c>
      <c r="D185" s="29" t="s">
        <v>216</v>
      </c>
      <c r="E185" s="30" t="s">
        <v>600</v>
      </c>
      <c r="F185" s="31">
        <v>0</v>
      </c>
      <c r="G185" s="109">
        <v>10065</v>
      </c>
      <c r="H185" s="32">
        <f t="shared" si="2"/>
        <v>0</v>
      </c>
    </row>
    <row r="186" spans="2:8" ht="12.9" customHeight="1" x14ac:dyDescent="0.25">
      <c r="B186" s="29" t="s">
        <v>574</v>
      </c>
      <c r="C186" s="29" t="s">
        <v>587</v>
      </c>
      <c r="D186" s="29" t="s">
        <v>1</v>
      </c>
      <c r="E186" s="30" t="s">
        <v>601</v>
      </c>
      <c r="F186" s="31">
        <v>0</v>
      </c>
      <c r="G186" s="109">
        <v>8835</v>
      </c>
      <c r="H186" s="32">
        <f t="shared" si="2"/>
        <v>0</v>
      </c>
    </row>
    <row r="187" spans="2:8" ht="12.9" customHeight="1" x14ac:dyDescent="0.25">
      <c r="B187" s="29" t="s">
        <v>574</v>
      </c>
      <c r="C187" s="29" t="s">
        <v>587</v>
      </c>
      <c r="D187" s="29" t="s">
        <v>217</v>
      </c>
      <c r="E187" s="30" t="s">
        <v>603</v>
      </c>
      <c r="F187" s="31">
        <v>2</v>
      </c>
      <c r="G187" s="109">
        <v>9410</v>
      </c>
      <c r="H187" s="32">
        <f t="shared" si="2"/>
        <v>0.2</v>
      </c>
    </row>
    <row r="188" spans="2:8" ht="12.9" customHeight="1" x14ac:dyDescent="0.25">
      <c r="B188" s="29" t="s">
        <v>574</v>
      </c>
      <c r="C188" s="29" t="s">
        <v>587</v>
      </c>
      <c r="D188" s="29" t="s">
        <v>218</v>
      </c>
      <c r="E188" s="30" t="s">
        <v>606</v>
      </c>
      <c r="F188" s="31">
        <v>0</v>
      </c>
      <c r="G188" s="109">
        <v>6320</v>
      </c>
      <c r="H188" s="32">
        <f t="shared" si="2"/>
        <v>0</v>
      </c>
    </row>
    <row r="189" spans="2:8" ht="12.9" customHeight="1" x14ac:dyDescent="0.25">
      <c r="B189" s="29" t="s">
        <v>574</v>
      </c>
      <c r="C189" s="29" t="s">
        <v>587</v>
      </c>
      <c r="D189" s="29" t="s">
        <v>219</v>
      </c>
      <c r="E189" s="30" t="s">
        <v>609</v>
      </c>
      <c r="F189" s="31">
        <v>0</v>
      </c>
      <c r="G189" s="109">
        <v>4140</v>
      </c>
      <c r="H189" s="32">
        <f t="shared" si="2"/>
        <v>0</v>
      </c>
    </row>
    <row r="190" spans="2:8" ht="12.9" customHeight="1" x14ac:dyDescent="0.25">
      <c r="B190" s="29" t="s">
        <v>574</v>
      </c>
      <c r="C190" s="29" t="s">
        <v>587</v>
      </c>
      <c r="D190" s="29" t="s">
        <v>220</v>
      </c>
      <c r="E190" s="30" t="s">
        <v>610</v>
      </c>
      <c r="F190" s="31">
        <v>0</v>
      </c>
      <c r="G190" s="109">
        <v>4840</v>
      </c>
      <c r="H190" s="32">
        <f t="shared" si="2"/>
        <v>0</v>
      </c>
    </row>
    <row r="191" spans="2:8" ht="12.9" customHeight="1" x14ac:dyDescent="0.25">
      <c r="B191" s="29" t="s">
        <v>574</v>
      </c>
      <c r="C191" s="29" t="s">
        <v>587</v>
      </c>
      <c r="D191" s="29" t="s">
        <v>177</v>
      </c>
      <c r="E191" s="30" t="s">
        <v>611</v>
      </c>
      <c r="F191" s="31">
        <v>0</v>
      </c>
      <c r="G191" s="109">
        <v>10450</v>
      </c>
      <c r="H191" s="32">
        <f t="shared" si="2"/>
        <v>0</v>
      </c>
    </row>
    <row r="192" spans="2:8" ht="12.9" customHeight="1" x14ac:dyDescent="0.25">
      <c r="B192" s="29" t="s">
        <v>574</v>
      </c>
      <c r="C192" s="29" t="s">
        <v>587</v>
      </c>
      <c r="D192" s="29" t="s">
        <v>221</v>
      </c>
      <c r="E192" s="30" t="s">
        <v>613</v>
      </c>
      <c r="F192" s="31">
        <v>1</v>
      </c>
      <c r="G192" s="109">
        <v>8265</v>
      </c>
      <c r="H192" s="32">
        <f t="shared" si="2"/>
        <v>0.1</v>
      </c>
    </row>
    <row r="193" spans="2:8" ht="12.9" customHeight="1" x14ac:dyDescent="0.25">
      <c r="B193" s="29" t="s">
        <v>574</v>
      </c>
      <c r="C193" s="29" t="s">
        <v>587</v>
      </c>
      <c r="D193" s="29" t="s">
        <v>537</v>
      </c>
      <c r="E193" s="30" t="s">
        <v>536</v>
      </c>
      <c r="F193" s="31">
        <v>0</v>
      </c>
      <c r="G193" s="109">
        <v>17945</v>
      </c>
      <c r="H193" s="32">
        <f t="shared" si="2"/>
        <v>0</v>
      </c>
    </row>
    <row r="194" spans="2:8" ht="12.9" customHeight="1" x14ac:dyDescent="0.25">
      <c r="B194" s="29" t="s">
        <v>574</v>
      </c>
      <c r="C194" s="29" t="s">
        <v>587</v>
      </c>
      <c r="D194" s="29" t="s">
        <v>454</v>
      </c>
      <c r="E194" s="30" t="s">
        <v>618</v>
      </c>
      <c r="F194" s="31">
        <v>0</v>
      </c>
      <c r="G194" s="109">
        <v>16345</v>
      </c>
      <c r="H194" s="32">
        <f t="shared" si="2"/>
        <v>0</v>
      </c>
    </row>
    <row r="195" spans="2:8" ht="12.9" customHeight="1" x14ac:dyDescent="0.25">
      <c r="B195" s="29" t="s">
        <v>574</v>
      </c>
      <c r="C195" s="29" t="s">
        <v>587</v>
      </c>
      <c r="D195" s="29" t="s">
        <v>194</v>
      </c>
      <c r="E195" s="30" t="s">
        <v>619</v>
      </c>
      <c r="F195" s="31">
        <v>3</v>
      </c>
      <c r="G195" s="109">
        <v>8305</v>
      </c>
      <c r="H195" s="32">
        <f t="shared" si="2"/>
        <v>0.4</v>
      </c>
    </row>
    <row r="196" spans="2:8" ht="12.9" customHeight="1" x14ac:dyDescent="0.25">
      <c r="B196" s="29" t="s">
        <v>574</v>
      </c>
      <c r="C196" s="29" t="s">
        <v>587</v>
      </c>
      <c r="D196" s="29" t="s">
        <v>176</v>
      </c>
      <c r="E196" s="30" t="s">
        <v>620</v>
      </c>
      <c r="F196" s="31">
        <v>0</v>
      </c>
      <c r="G196" s="109">
        <v>7070</v>
      </c>
      <c r="H196" s="32">
        <f t="shared" si="2"/>
        <v>0</v>
      </c>
    </row>
    <row r="197" spans="2:8" ht="12.9" customHeight="1" x14ac:dyDescent="0.25">
      <c r="B197" s="29" t="s">
        <v>574</v>
      </c>
      <c r="C197" s="29" t="s">
        <v>587</v>
      </c>
      <c r="D197" s="29" t="s">
        <v>222</v>
      </c>
      <c r="E197" s="30" t="s">
        <v>621</v>
      </c>
      <c r="F197" s="31">
        <v>1</v>
      </c>
      <c r="G197" s="109">
        <v>4615</v>
      </c>
      <c r="H197" s="32">
        <f t="shared" si="2"/>
        <v>0.2</v>
      </c>
    </row>
    <row r="198" spans="2:8" ht="12.9" customHeight="1" x14ac:dyDescent="0.25">
      <c r="B198" s="29" t="s">
        <v>574</v>
      </c>
      <c r="C198" s="29" t="s">
        <v>587</v>
      </c>
      <c r="D198" s="29" t="s">
        <v>223</v>
      </c>
      <c r="E198" s="30" t="s">
        <v>622</v>
      </c>
      <c r="F198" s="31">
        <v>1</v>
      </c>
      <c r="G198" s="109">
        <v>5470</v>
      </c>
      <c r="H198" s="32">
        <f t="shared" si="2"/>
        <v>0.2</v>
      </c>
    </row>
    <row r="199" spans="2:8" ht="12.9" customHeight="1" x14ac:dyDescent="0.25">
      <c r="B199" s="29" t="s">
        <v>574</v>
      </c>
      <c r="C199" s="29" t="s">
        <v>587</v>
      </c>
      <c r="D199" s="29" t="s">
        <v>224</v>
      </c>
      <c r="E199" s="30" t="s">
        <v>623</v>
      </c>
      <c r="F199" s="31">
        <v>0</v>
      </c>
      <c r="G199" s="109">
        <v>5160</v>
      </c>
      <c r="H199" s="32">
        <f t="shared" si="2"/>
        <v>0</v>
      </c>
    </row>
    <row r="200" spans="2:8" ht="12.9" customHeight="1" x14ac:dyDescent="0.25">
      <c r="B200" s="29" t="s">
        <v>574</v>
      </c>
      <c r="C200" s="29" t="s">
        <v>587</v>
      </c>
      <c r="D200" s="29" t="s">
        <v>345</v>
      </c>
      <c r="E200" s="30" t="s">
        <v>624</v>
      </c>
      <c r="F200" s="31">
        <v>0</v>
      </c>
      <c r="G200" s="109">
        <v>7550</v>
      </c>
      <c r="H200" s="32">
        <f t="shared" si="2"/>
        <v>0</v>
      </c>
    </row>
    <row r="201" spans="2:8" ht="12.9" customHeight="1" x14ac:dyDescent="0.25">
      <c r="B201" s="29" t="s">
        <v>574</v>
      </c>
      <c r="C201" s="29" t="s">
        <v>587</v>
      </c>
      <c r="D201" s="29" t="s">
        <v>178</v>
      </c>
      <c r="E201" s="30" t="s">
        <v>625</v>
      </c>
      <c r="F201" s="31">
        <v>0</v>
      </c>
      <c r="G201" s="109">
        <v>11080</v>
      </c>
      <c r="H201" s="32">
        <f t="shared" si="2"/>
        <v>0</v>
      </c>
    </row>
    <row r="202" spans="2:8" ht="12.9" customHeight="1" x14ac:dyDescent="0.25">
      <c r="B202" s="29" t="s">
        <v>574</v>
      </c>
      <c r="C202" s="29" t="s">
        <v>587</v>
      </c>
      <c r="D202" s="29" t="s">
        <v>225</v>
      </c>
      <c r="E202" s="30" t="s">
        <v>627</v>
      </c>
      <c r="F202" s="31">
        <v>0</v>
      </c>
      <c r="G202" s="109">
        <v>8100</v>
      </c>
      <c r="H202" s="32">
        <f t="shared" si="2"/>
        <v>0</v>
      </c>
    </row>
    <row r="203" spans="2:8" ht="12.9" customHeight="1" x14ac:dyDescent="0.25">
      <c r="B203" s="29" t="s">
        <v>574</v>
      </c>
      <c r="C203" s="29" t="s">
        <v>587</v>
      </c>
      <c r="D203" s="29" t="s">
        <v>226</v>
      </c>
      <c r="E203" s="30" t="s">
        <v>629</v>
      </c>
      <c r="F203" s="31">
        <v>0</v>
      </c>
      <c r="G203" s="109">
        <v>4255</v>
      </c>
      <c r="H203" s="32">
        <f t="shared" si="2"/>
        <v>0</v>
      </c>
    </row>
    <row r="204" spans="2:8" ht="12.9" customHeight="1" x14ac:dyDescent="0.25">
      <c r="B204" s="29" t="s">
        <v>574</v>
      </c>
      <c r="C204" s="29" t="s">
        <v>587</v>
      </c>
      <c r="D204" s="29" t="s">
        <v>227</v>
      </c>
      <c r="E204" s="30" t="s">
        <v>630</v>
      </c>
      <c r="F204" s="31">
        <v>0</v>
      </c>
      <c r="G204" s="109">
        <v>18285</v>
      </c>
      <c r="H204" s="32">
        <f t="shared" si="2"/>
        <v>0</v>
      </c>
    </row>
    <row r="205" spans="2:8" ht="12.9" customHeight="1" x14ac:dyDescent="0.25">
      <c r="B205" s="29" t="s">
        <v>574</v>
      </c>
      <c r="C205" s="29" t="s">
        <v>587</v>
      </c>
      <c r="D205" s="29" t="s">
        <v>179</v>
      </c>
      <c r="E205" s="30" t="s">
        <v>633</v>
      </c>
      <c r="F205" s="31">
        <v>0</v>
      </c>
      <c r="G205" s="109">
        <v>9495</v>
      </c>
      <c r="H205" s="32">
        <f t="shared" si="2"/>
        <v>0</v>
      </c>
    </row>
    <row r="206" spans="2:8" ht="12.9" customHeight="1" x14ac:dyDescent="0.25">
      <c r="B206" s="29" t="s">
        <v>574</v>
      </c>
      <c r="C206" s="29" t="s">
        <v>587</v>
      </c>
      <c r="D206" s="29" t="s">
        <v>180</v>
      </c>
      <c r="E206" s="30" t="s">
        <v>634</v>
      </c>
      <c r="F206" s="31">
        <v>0</v>
      </c>
      <c r="G206" s="109">
        <v>5605</v>
      </c>
      <c r="H206" s="32">
        <f t="shared" si="2"/>
        <v>0</v>
      </c>
    </row>
    <row r="207" spans="2:8" ht="12.9" customHeight="1" x14ac:dyDescent="0.25">
      <c r="B207" s="29" t="s">
        <v>574</v>
      </c>
      <c r="C207" s="29" t="s">
        <v>587</v>
      </c>
      <c r="D207" s="29" t="s">
        <v>181</v>
      </c>
      <c r="E207" s="30" t="s">
        <v>638</v>
      </c>
      <c r="F207" s="31">
        <v>0</v>
      </c>
      <c r="G207" s="109">
        <v>8925</v>
      </c>
      <c r="H207" s="32">
        <f t="shared" si="2"/>
        <v>0</v>
      </c>
    </row>
    <row r="208" spans="2:8" ht="12.9" customHeight="1" x14ac:dyDescent="0.25">
      <c r="B208" s="29" t="s">
        <v>574</v>
      </c>
      <c r="C208" s="29" t="s">
        <v>587</v>
      </c>
      <c r="D208" s="29" t="s">
        <v>228</v>
      </c>
      <c r="E208" s="30" t="s">
        <v>641</v>
      </c>
      <c r="F208" s="31">
        <v>3</v>
      </c>
      <c r="G208" s="109">
        <v>10840</v>
      </c>
      <c r="H208" s="32">
        <f t="shared" si="2"/>
        <v>0.3</v>
      </c>
    </row>
    <row r="209" spans="2:8" ht="12.9" customHeight="1" x14ac:dyDescent="0.25">
      <c r="B209" s="34" t="s">
        <v>574</v>
      </c>
      <c r="C209" s="34" t="s">
        <v>587</v>
      </c>
      <c r="D209" s="34" t="s">
        <v>229</v>
      </c>
      <c r="E209" s="98" t="s">
        <v>643</v>
      </c>
      <c r="F209" s="99">
        <v>0</v>
      </c>
      <c r="G209" s="110">
        <v>12455</v>
      </c>
      <c r="H209" s="100">
        <f t="shared" si="2"/>
        <v>0</v>
      </c>
    </row>
    <row r="210" spans="2:8" ht="12.9" customHeight="1" x14ac:dyDescent="0.25">
      <c r="B210" s="36"/>
      <c r="C210" s="36"/>
      <c r="D210" s="36"/>
      <c r="E210" s="37"/>
      <c r="F210" s="37"/>
      <c r="G210" s="37"/>
      <c r="H210" s="36"/>
    </row>
    <row r="211" spans="2:8" ht="12.9" customHeight="1" x14ac:dyDescent="0.25">
      <c r="B211" s="36" t="s">
        <v>28</v>
      </c>
      <c r="C211" s="36"/>
      <c r="D211" s="36"/>
      <c r="E211" s="37"/>
      <c r="F211" s="37"/>
      <c r="G211" s="37"/>
      <c r="H211" s="36"/>
    </row>
    <row r="212" spans="2:8" ht="25.2" customHeight="1" x14ac:dyDescent="0.25">
      <c r="B212" s="132" t="s">
        <v>804</v>
      </c>
      <c r="C212" s="132"/>
      <c r="D212" s="132"/>
      <c r="E212" s="132"/>
      <c r="F212" s="132"/>
      <c r="G212" s="132"/>
      <c r="H212" s="132"/>
    </row>
    <row r="213" spans="2:8" ht="12.9" customHeight="1" x14ac:dyDescent="0.25">
      <c r="B213" s="36"/>
      <c r="C213" s="36"/>
      <c r="D213" s="36"/>
      <c r="E213" s="37"/>
      <c r="F213" s="37"/>
      <c r="G213" s="37"/>
      <c r="H213" s="36"/>
    </row>
    <row r="214" spans="2:8" ht="224.4" customHeight="1" x14ac:dyDescent="0.25">
      <c r="B214" s="132" t="s">
        <v>801</v>
      </c>
      <c r="C214" s="132"/>
      <c r="D214" s="132"/>
      <c r="E214" s="132"/>
      <c r="F214" s="132"/>
      <c r="G214" s="132"/>
      <c r="H214" s="132"/>
    </row>
    <row r="215" spans="2:8" ht="12.9" customHeight="1" x14ac:dyDescent="0.25">
      <c r="B215" s="76"/>
      <c r="C215" s="76"/>
      <c r="D215" s="76"/>
      <c r="E215" s="76"/>
      <c r="F215" s="76"/>
      <c r="G215" s="76"/>
      <c r="H215" s="76"/>
    </row>
    <row r="216" spans="2:8" ht="95.4" customHeight="1" x14ac:dyDescent="0.25">
      <c r="B216" s="131" t="s">
        <v>791</v>
      </c>
      <c r="C216" s="131"/>
      <c r="D216" s="131"/>
      <c r="E216" s="131"/>
      <c r="F216" s="131"/>
      <c r="G216" s="131"/>
      <c r="H216" s="131"/>
    </row>
    <row r="217" spans="2:8" ht="12.9" customHeight="1" x14ac:dyDescent="0.25">
      <c r="B217" s="76"/>
      <c r="C217" s="76"/>
      <c r="D217" s="76"/>
      <c r="E217" s="76"/>
      <c r="F217" s="76"/>
      <c r="G217" s="76"/>
      <c r="H217" s="76"/>
    </row>
    <row r="218" spans="2:8" ht="12.9" customHeight="1" x14ac:dyDescent="0.25">
      <c r="B218" s="133" t="s">
        <v>826</v>
      </c>
      <c r="C218" s="133"/>
      <c r="D218" s="133"/>
      <c r="E218" s="133"/>
      <c r="F218" s="133"/>
      <c r="G218" s="133"/>
      <c r="H218" s="133"/>
    </row>
    <row r="219" spans="2:8" ht="12.9" customHeight="1" x14ac:dyDescent="0.25">
      <c r="B219" s="76"/>
      <c r="C219" s="76"/>
      <c r="D219" s="76"/>
      <c r="E219" s="76"/>
      <c r="F219" s="76"/>
      <c r="G219" s="76"/>
      <c r="H219" s="76"/>
    </row>
    <row r="220" spans="2:8" ht="18.600000000000001" customHeight="1" x14ac:dyDescent="0.25">
      <c r="B220" s="133" t="s">
        <v>1168</v>
      </c>
      <c r="C220" s="133"/>
      <c r="D220" s="133"/>
      <c r="E220" s="133"/>
      <c r="F220" s="133"/>
      <c r="G220" s="133"/>
      <c r="H220" s="133"/>
    </row>
    <row r="221" spans="2:8" ht="12.9" customHeight="1" x14ac:dyDescent="0.25">
      <c r="B221" s="133"/>
      <c r="C221" s="133"/>
      <c r="D221" s="133"/>
      <c r="E221" s="133"/>
      <c r="F221" s="133"/>
      <c r="G221" s="133"/>
      <c r="H221" s="133"/>
    </row>
  </sheetData>
  <sortState xmlns:xlrd2="http://schemas.microsoft.com/office/spreadsheetml/2017/richdata2" ref="B19:P209">
    <sortCondition ref="B19:B209"/>
    <sortCondition ref="E19:E209"/>
  </sortState>
  <mergeCells count="6">
    <mergeCell ref="B221:H221"/>
    <mergeCell ref="B214:H214"/>
    <mergeCell ref="B216:H216"/>
    <mergeCell ref="B218:H218"/>
    <mergeCell ref="B212:H212"/>
    <mergeCell ref="B220:H220"/>
  </mergeCells>
  <phoneticPr fontId="0" type="noConversion"/>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39:B40"/>
  <sheetViews>
    <sheetView showGridLines="0" workbookViewId="0"/>
  </sheetViews>
  <sheetFormatPr defaultColWidth="9.109375" defaultRowHeight="15" customHeight="1" x14ac:dyDescent="0.25"/>
  <cols>
    <col min="1" max="1" width="3.6640625" style="14" customWidth="1"/>
    <col min="2" max="16384" width="9.109375" style="14"/>
  </cols>
  <sheetData>
    <row r="39" spans="1:2" ht="15" customHeight="1" x14ac:dyDescent="0.25">
      <c r="A39" s="120">
        <v>1</v>
      </c>
      <c r="B39" s="119" t="s">
        <v>805</v>
      </c>
    </row>
    <row r="40" spans="1:2" ht="15" customHeight="1" x14ac:dyDescent="0.25">
      <c r="A40" s="120">
        <v>2</v>
      </c>
      <c r="B40" s="119" t="s">
        <v>806</v>
      </c>
    </row>
  </sheetData>
  <phoneticPr fontId="0" type="noConversion"/>
  <hyperlinks>
    <hyperlink ref="B39" r:id="rId1" xr:uid="{57F112D4-5666-42EF-8728-83F790A9653C}"/>
    <hyperlink ref="B40" r:id="rId2" xr:uid="{938B569B-8911-400D-815E-DB05439BDC78}"/>
  </hyperlinks>
  <pageMargins left="0.75" right="0.75" top="1" bottom="1" header="0.5" footer="0.5"/>
  <pageSetup paperSize="9" scale="71"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Timeseries</vt: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'Provider - All'!Print_Area</vt:lpstr>
      <vt:lpstr>'Provider - By Type'!Print_Area</vt:lpstr>
      <vt:lpstr>'Provider - Site'!Print_Area</vt:lpstr>
      <vt:lpstr>Commissioner!Print_Titles</vt:lpstr>
      <vt:lpstr>'Provider - All'!Print_Titles</vt:lpstr>
      <vt:lpstr>'Provider - By Type'!Print_Titles</vt:lpstr>
      <vt:lpstr>'Provider - Site'!Print_Titles</vt:lpstr>
      <vt:lpstr>Publicationdate</vt:lpstr>
      <vt:lpstr>Publicationmonth</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Seville, Lucy</cp:lastModifiedBy>
  <cp:lastPrinted>2011-01-20T09:16:26Z</cp:lastPrinted>
  <dcterms:created xsi:type="dcterms:W3CDTF">2003-08-01T14:12:13Z</dcterms:created>
  <dcterms:modified xsi:type="dcterms:W3CDTF">2020-04-02T11:14:14Z</dcterms:modified>
</cp:coreProperties>
</file>