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600" windowWidth="21576" windowHeight="9336" tabRatio="798" activeTab="0"/>
  </bookViews>
  <sheets>
    <sheet name="ICB" sheetId="1" r:id="rId1"/>
    <sheet name="Sub-ICB" sheetId="2" r:id="rId2"/>
    <sheet name="Region" sheetId="3" r:id="rId3"/>
    <sheet name="Notes" sheetId="4" r:id="rId4"/>
  </sheets>
  <externalReferences>
    <externalReference r:id="rId7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<sst xmlns="http://schemas.openxmlformats.org/spreadsheetml/2006/main" count="624" uniqueCount="354">
  <si>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</si>
  <si>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</si>
  <si>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</si>
  <si>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</si>
  <si>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</si>
  <si>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</si>
  <si>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</si>
  <si>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</si>
  <si>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</si>
  <si>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</si>
  <si>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</si>
  <si>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</si>
  <si>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</si>
  <si>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</si>
  <si>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</si>
  <si>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</si>
  <si>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</si>
  <si>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</si>
  <si>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</si>
  <si>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</si>
  <si>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</si>
  <si>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</si>
  <si>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</si>
  <si>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</si>
  <si>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</si>
  <si>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</si>
  <si>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</si>
  <si>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</si>
  <si>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</si>
  <si>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</si>
  <si>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</si>
  <si>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</si>
  <si>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</si>
  <si>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</si>
  <si>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</si>
  <si>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</si>
  <si>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</si>
  <si>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</si>
  <si>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July 2022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</si>
  <si>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</si>
  <si>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</si>
  <si>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</si>
  <si>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</si>
  <si>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</si>
  <si>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</si>
  <si>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</si>
  <si>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</si>
  <si>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</si>
  <si>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</si>
  <si>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</si>
  <si>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</si>
  <si>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</si>
  <si>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</si>
  <si>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</si>
  <si>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</si>
  <si>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</si>
  <si>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</si>
  <si>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</si>
  <si>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</si>
  <si>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</si>
  <si>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</si>
  <si>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</si>
  <si>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</si>
  <si>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</si>
  <si>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</si>
  <si>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</si>
  <si>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</si>
  <si>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</si>
  <si>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</si>
  <si>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</si>
  <si>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</si>
  <si>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</si>
  <si>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</si>
  <si>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</si>
  <si>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</si>
  <si>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</si>
  <si>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</si>
  <si>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</si>
  <si>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</si>
  <si>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</si>
  <si>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</si>
  <si>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</si>
  <si>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</si>
  <si>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</si>
  <si>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</si>
  <si>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</si>
  <si>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</si>
  <si>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</si>
  <si>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</si>
  <si>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</si>
  <si>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</si>
  <si>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</si>
  <si>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</si>
  <si>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</si>
  <si>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</si>
  <si>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</si>
  <si>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</si>
  <si>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</si>
  <si>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</si>
  <si>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</si>
  <si>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</si>
  <si>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</si>
  <si>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</si>
  <si>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</si>
  <si>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</si>
  <si>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</si>
  <si>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</si>
  <si>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</si>
  <si>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</si>
  <si>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</si>
  <si>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</si>
  <si>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</si>
  <si>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</si>
  <si>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</si>
  <si>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</si>
  <si>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</si>
  <si>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</si>
  <si>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</si>
  <si>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</si>
  <si>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</si>
  <si>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</si>
  <si>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</si>
  <si>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</si>
  <si>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</si>
  <si>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8th September 2022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</si>
  <si>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</si>
  <si>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</si>
  <si>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</si>
  <si>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</si>
  <si>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</si>
  <si>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</si>
  <si>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</si>
  <si>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JULY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</si>
  <si>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</si>
  <si>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</si>
  <si>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</si>
  <si>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</si>
  <si>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</si>
  <si>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</si>
  <si>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</si>
  <si>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</si>
  <si>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</si>
  <si>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</si>
  <si>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</si>
  <si>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</si>
  <si>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</si>
  <si>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</si>
  <si>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</si>
  <si>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</si>
  <si>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</si>
  <si>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</si>
  <si>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</si>
  <si>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</si>
  <si>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</si>
  <si>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</si>
  <si>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</si>
  <si>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</si>
  <si>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</si>
  <si>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</si>
  <si>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</si>
  <si>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</si>
  <si>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</si>
  <si>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</si>
  <si>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</si>
  <si>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</si>
  <si>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</si>
  <si>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</si>
  <si>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</si>
  <si>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</si>
  <si>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</si>
  <si>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</si>
  <si>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</si>
  <si>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</si>
  <si>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</si>
  <si>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</si>
  <si>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</si>
  <si>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</si>
  <si>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</si>
  <si>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</si>
  <si>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</si>
  <si>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</si>
  <si>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</si>
  <si>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</si>
  <si>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</si>
  <si>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</si>
  <si>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</si>
  <si>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</si>
  <si>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</si>
  <si>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</si>
  <si>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</si>
  <si>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</si>
  <si>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</si>
  <si>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</si>
  <si>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</si>
  <si>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</si>
  <si>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</si>
  <si>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</si>
  <si>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</si>
  <si>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</si>
  <si>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</si>
  <si>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</si>
  <si>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</si>
  <si>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</si>
  <si>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</si>
  <si>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</si>
  <si>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</si>
  <si>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</si>
  <si>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</si>
  <si>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</si>
  <si>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</si>
  <si>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</si>
  <si>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</si>
  <si>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</si>
  <si>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</si>
  <si>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</si>
  <si>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</si>
  <si>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</si>
  <si>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</si>
  <si>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</si>
  <si>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</si>
  <si>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</si>
  <si>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</si>
  <si>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</si>
  <si>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</si>
  <si>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</si>
  <si>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</si>
  <si>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</si>
  <si>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</si>
  <si>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</si>
  <si>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</si>
  <si>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</si>
  <si>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</si>
  <si>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</si>
  <si>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</si>
  <si>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</si>
  <si>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</si>
  <si>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</si>
  <si>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</si>
  <si>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</si>
  <si>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</si>
  <si>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</si>
  <si>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</si>
  <si>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</si>
  <si>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RJ1</t>
  </si>
  <si>
    <t>GUY'S AND ST THOMAS' NHS FOUNDATION TRUST</t>
  </si>
  <si>
    <t>2. Guy's and St Thomas' NHS Foundation Trust did not submit data this month.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</si>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</sst>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CVA\Working\emlyn\LookupTables\ODS+Change+Summary+ICB+22-23+-+Yr1+Renaming%20-%20RB%20Version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Change"/>
      <sheetName val="Pre-April 2022"/>
      <sheetName val="Sheet2"/>
      <sheetName val="Appendix F 1617"/>
      <sheetName val="From April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0.421875" style="4" customWidth="1"/>
    <col min="5" max="5" width="88.5742187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'Sub-ICB'!C5</f>
        <v>July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">
      <c r="A7" s="7"/>
      <c r="B7" s="6" t="s">
        <v>5</v>
      </c>
      <c r="C7" s="11" t="str">
        <f>'Sub-ICB'!C7</f>
        <v>Commissioner</v>
      </c>
    </row>
    <row r="8" spans="1:3" ht="12">
      <c r="A8" s="7"/>
      <c r="B8" s="6" t="s">
        <v>3</v>
      </c>
      <c r="C8" s="11" t="str">
        <f>'Sub-ICB'!C8</f>
        <v>8th September 2022</v>
      </c>
    </row>
    <row r="9" spans="1:4" ht="12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">
      <c r="A11" s="7"/>
      <c r="B11" s="6" t="s">
        <v>7</v>
      </c>
      <c r="C11" s="7" t="str">
        <f>'Sub-ICB'!C11</f>
        <v>england.nhsdata@nhs.net</v>
      </c>
    </row>
    <row r="12" spans="1:3" ht="12">
      <c r="A12" s="7"/>
      <c r="B12" s="6"/>
      <c r="C12" s="7"/>
    </row>
    <row r="13" spans="2:9" ht="19.5" customHeight="1">
      <c r="B13" s="46" t="s">
        <v>11</v>
      </c>
      <c r="C13" s="46"/>
      <c r="D13" s="46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134</v>
      </c>
      <c r="E14" s="19" t="s">
        <v>135</v>
      </c>
      <c r="F14" s="19" t="s">
        <v>32</v>
      </c>
      <c r="G14" s="33" t="s">
        <v>33</v>
      </c>
      <c r="H14" s="19" t="s">
        <v>27</v>
      </c>
      <c r="I14" s="19" t="s">
        <v>28</v>
      </c>
    </row>
    <row r="15" spans="2:9" ht="12">
      <c r="B15" s="25" t="str">
        <f>'Sub-ICB'!B15</f>
        <v>2022-23</v>
      </c>
      <c r="C15" s="27" t="str">
        <f>'Sub-ICB'!C15</f>
        <v>JULY</v>
      </c>
      <c r="D15" s="25"/>
      <c r="E15" s="26" t="s">
        <v>133</v>
      </c>
      <c r="F15" s="28">
        <f>SUM(F17:F59)</f>
        <v>1012323</v>
      </c>
      <c r="G15" s="28">
        <f>SUM(G17:G59)</f>
        <v>786582</v>
      </c>
      <c r="H15" s="28">
        <f>SUM(H17:H59)</f>
        <v>975029</v>
      </c>
      <c r="I15" s="28">
        <f>SUM(I17:I59)</f>
        <v>716162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2022-23</v>
      </c>
      <c r="C17" s="1" t="str">
        <f aca="true" t="shared" si="1" ref="C17:C23">$C$15</f>
        <v>JULY</v>
      </c>
      <c r="D17" s="21" t="s">
        <v>18</v>
      </c>
      <c r="E17" s="2" t="s">
        <v>39</v>
      </c>
      <c r="F17" s="35">
        <f>_xlfn.SUMIFS('Sub-ICB'!H$17:H$200,'Sub-ICB'!$D$17:$D$200,ICB!$D17)</f>
        <v>36945</v>
      </c>
      <c r="G17" s="35">
        <f>_xlfn.SUMIFS('Sub-ICB'!I$17:I$200,'Sub-ICB'!$D$17:$D$200,ICB!$D17)</f>
        <v>33904</v>
      </c>
      <c r="H17" s="35">
        <f>_xlfn.SUMIFS('Sub-ICB'!J$17:J$200,'Sub-ICB'!$D$17:$D$200,ICB!$D17)</f>
        <v>36742</v>
      </c>
      <c r="I17" s="36">
        <f>_xlfn.SUMIFS('Sub-ICB'!K$17:K$200,'Sub-ICB'!$D$17:$D$200,ICB!$D17)</f>
        <v>32995</v>
      </c>
    </row>
    <row r="18" spans="2:9" ht="12">
      <c r="B18" s="3" t="str">
        <f t="shared" si="0"/>
        <v>2022-23</v>
      </c>
      <c r="C18" s="3" t="str">
        <f t="shared" si="1"/>
        <v>JULY</v>
      </c>
      <c r="D18" s="13" t="s">
        <v>40</v>
      </c>
      <c r="E18" s="2" t="s">
        <v>82</v>
      </c>
      <c r="F18" s="37">
        <f>_xlfn.SUMIFS('Sub-ICB'!H$17:H$200,'Sub-ICB'!$D$17:$D$200,ICB!$D18)</f>
        <v>27555</v>
      </c>
      <c r="G18" s="37">
        <f>_xlfn.SUMIFS('Sub-ICB'!I$17:I$200,'Sub-ICB'!$D$17:$D$200,ICB!$D18)</f>
        <v>23089</v>
      </c>
      <c r="H18" s="37">
        <f>_xlfn.SUMIFS('Sub-ICB'!J$17:J$200,'Sub-ICB'!$D$17:$D$200,ICB!$D18)</f>
        <v>26938</v>
      </c>
      <c r="I18" s="38">
        <f>_xlfn.SUMIFS('Sub-ICB'!K$17:K$200,'Sub-ICB'!$D$17:$D$200,ICB!$D18)</f>
        <v>21489</v>
      </c>
    </row>
    <row r="19" spans="2:9" ht="12">
      <c r="B19" s="3" t="str">
        <f t="shared" si="0"/>
        <v>2022-23</v>
      </c>
      <c r="C19" s="3" t="str">
        <f t="shared" si="1"/>
        <v>JULY</v>
      </c>
      <c r="D19" s="13" t="s">
        <v>41</v>
      </c>
      <c r="E19" s="2" t="s">
        <v>83</v>
      </c>
      <c r="F19" s="37">
        <f>_xlfn.SUMIFS('Sub-ICB'!H$17:H$200,'Sub-ICB'!$D$17:$D$200,ICB!$D19)</f>
        <v>24259</v>
      </c>
      <c r="G19" s="37">
        <f>_xlfn.SUMIFS('Sub-ICB'!I$17:I$200,'Sub-ICB'!$D$17:$D$200,ICB!$D19)</f>
        <v>19731</v>
      </c>
      <c r="H19" s="37">
        <f>_xlfn.SUMIFS('Sub-ICB'!J$17:J$200,'Sub-ICB'!$D$17:$D$200,ICB!$D19)</f>
        <v>24030</v>
      </c>
      <c r="I19" s="38">
        <f>_xlfn.SUMIFS('Sub-ICB'!K$17:K$200,'Sub-ICB'!$D$17:$D$200,ICB!$D19)</f>
        <v>17932</v>
      </c>
    </row>
    <row r="20" spans="2:9" ht="12">
      <c r="B20" s="3" t="str">
        <f t="shared" si="0"/>
        <v>2022-23</v>
      </c>
      <c r="C20" s="3" t="str">
        <f t="shared" si="1"/>
        <v>JULY</v>
      </c>
      <c r="D20" s="13" t="s">
        <v>42</v>
      </c>
      <c r="E20" s="2" t="s">
        <v>84</v>
      </c>
      <c r="F20" s="37">
        <f>_xlfn.SUMIFS('Sub-ICB'!H$17:H$200,'Sub-ICB'!$D$17:$D$200,ICB!$D20)</f>
        <v>13935</v>
      </c>
      <c r="G20" s="37">
        <f>_xlfn.SUMIFS('Sub-ICB'!I$17:I$200,'Sub-ICB'!$D$17:$D$200,ICB!$D20)</f>
        <v>9486</v>
      </c>
      <c r="H20" s="37">
        <f>_xlfn.SUMIFS('Sub-ICB'!J$17:J$200,'Sub-ICB'!$D$17:$D$200,ICB!$D20)</f>
        <v>12498</v>
      </c>
      <c r="I20" s="38">
        <f>_xlfn.SUMIFS('Sub-ICB'!K$17:K$200,'Sub-ICB'!$D$17:$D$200,ICB!$D20)</f>
        <v>8410</v>
      </c>
    </row>
    <row r="21" spans="2:9" ht="12">
      <c r="B21" s="3" t="str">
        <f t="shared" si="0"/>
        <v>2022-23</v>
      </c>
      <c r="C21" s="3" t="str">
        <f t="shared" si="1"/>
        <v>JULY</v>
      </c>
      <c r="D21" s="13" t="s">
        <v>43</v>
      </c>
      <c r="E21" s="2" t="s">
        <v>85</v>
      </c>
      <c r="F21" s="37">
        <f>_xlfn.SUMIFS('Sub-ICB'!H$17:H$200,'Sub-ICB'!$D$17:$D$200,ICB!$D21)</f>
        <v>24919</v>
      </c>
      <c r="G21" s="37">
        <f>_xlfn.SUMIFS('Sub-ICB'!I$17:I$200,'Sub-ICB'!$D$17:$D$200,ICB!$D21)</f>
        <v>12378</v>
      </c>
      <c r="H21" s="37">
        <f>_xlfn.SUMIFS('Sub-ICB'!J$17:J$200,'Sub-ICB'!$D$17:$D$200,ICB!$D21)</f>
        <v>23969</v>
      </c>
      <c r="I21" s="38">
        <f>_xlfn.SUMIFS('Sub-ICB'!K$17:K$200,'Sub-ICB'!$D$17:$D$200,ICB!$D21)</f>
        <v>12007</v>
      </c>
    </row>
    <row r="22" spans="2:9" ht="12">
      <c r="B22" s="3" t="str">
        <f t="shared" si="0"/>
        <v>2022-23</v>
      </c>
      <c r="C22" s="3" t="str">
        <f t="shared" si="1"/>
        <v>JULY</v>
      </c>
      <c r="D22" s="13" t="s">
        <v>44</v>
      </c>
      <c r="E22" s="2" t="s">
        <v>86</v>
      </c>
      <c r="F22" s="37">
        <f>_xlfn.SUMIFS('Sub-ICB'!H$17:H$200,'Sub-ICB'!$D$17:$D$200,ICB!$D22)</f>
        <v>16418</v>
      </c>
      <c r="G22" s="37">
        <f>_xlfn.SUMIFS('Sub-ICB'!I$17:I$200,'Sub-ICB'!$D$17:$D$200,ICB!$D22)</f>
        <v>12607</v>
      </c>
      <c r="H22" s="37">
        <f>_xlfn.SUMIFS('Sub-ICB'!J$17:J$200,'Sub-ICB'!$D$17:$D$200,ICB!$D22)</f>
        <v>15900</v>
      </c>
      <c r="I22" s="38">
        <f>_xlfn.SUMIFS('Sub-ICB'!K$17:K$200,'Sub-ICB'!$D$17:$D$200,ICB!$D22)</f>
        <v>11811</v>
      </c>
    </row>
    <row r="23" spans="2:9" ht="12">
      <c r="B23" s="3" t="str">
        <f t="shared" si="0"/>
        <v>2022-23</v>
      </c>
      <c r="C23" s="3" t="str">
        <f t="shared" si="1"/>
        <v>JULY</v>
      </c>
      <c r="D23" s="13" t="s">
        <v>45</v>
      </c>
      <c r="E23" s="2" t="s">
        <v>87</v>
      </c>
      <c r="F23" s="37">
        <f>_xlfn.SUMIFS('Sub-ICB'!H$17:H$200,'Sub-ICB'!$D$17:$D$200,ICB!$D23)</f>
        <v>23999</v>
      </c>
      <c r="G23" s="37">
        <f>_xlfn.SUMIFS('Sub-ICB'!I$17:I$200,'Sub-ICB'!$D$17:$D$200,ICB!$D23)</f>
        <v>18093</v>
      </c>
      <c r="H23" s="37">
        <f>_xlfn.SUMIFS('Sub-ICB'!J$17:J$200,'Sub-ICB'!$D$17:$D$200,ICB!$D23)</f>
        <v>22535</v>
      </c>
      <c r="I23" s="38">
        <f>_xlfn.SUMIFS('Sub-ICB'!K$17:K$200,'Sub-ICB'!$D$17:$D$200,ICB!$D23)</f>
        <v>14381</v>
      </c>
    </row>
    <row r="24" spans="2:9" ht="12">
      <c r="B24" s="3" t="str">
        <f>$B$15</f>
        <v>2022-23</v>
      </c>
      <c r="C24" s="3" t="str">
        <f>$C$15</f>
        <v>JULY</v>
      </c>
      <c r="D24" s="13" t="s">
        <v>46</v>
      </c>
      <c r="E24" s="2" t="s">
        <v>88</v>
      </c>
      <c r="F24" s="37">
        <f>_xlfn.SUMIFS('Sub-ICB'!H$17:H$200,'Sub-ICB'!$D$17:$D$200,ICB!$D24)</f>
        <v>55804</v>
      </c>
      <c r="G24" s="37">
        <f>_xlfn.SUMIFS('Sub-ICB'!I$17:I$200,'Sub-ICB'!$D$17:$D$200,ICB!$D24)</f>
        <v>46099</v>
      </c>
      <c r="H24" s="37">
        <f>_xlfn.SUMIFS('Sub-ICB'!J$17:J$200,'Sub-ICB'!$D$17:$D$200,ICB!$D24)</f>
        <v>53627</v>
      </c>
      <c r="I24" s="38">
        <f>_xlfn.SUMIFS('Sub-ICB'!K$17:K$200,'Sub-ICB'!$D$17:$D$200,ICB!$D24)</f>
        <v>43365</v>
      </c>
    </row>
    <row r="25" spans="2:9" ht="12">
      <c r="B25" s="3" t="str">
        <f aca="true" t="shared" si="2" ref="B25:B59">$B$15</f>
        <v>2022-23</v>
      </c>
      <c r="C25" s="3" t="str">
        <f aca="true" t="shared" si="3" ref="C25:C59">$C$15</f>
        <v>JULY</v>
      </c>
      <c r="D25" s="13" t="s">
        <v>47</v>
      </c>
      <c r="E25" s="2" t="s">
        <v>89</v>
      </c>
      <c r="F25" s="37">
        <f>_xlfn.SUMIFS('Sub-ICB'!H$17:H$200,'Sub-ICB'!$D$17:$D$200,ICB!$D25)</f>
        <v>14774</v>
      </c>
      <c r="G25" s="37">
        <f>_xlfn.SUMIFS('Sub-ICB'!I$17:I$200,'Sub-ICB'!$D$17:$D$200,ICB!$D25)</f>
        <v>11708</v>
      </c>
      <c r="H25" s="37">
        <f>_xlfn.SUMIFS('Sub-ICB'!J$17:J$200,'Sub-ICB'!$D$17:$D$200,ICB!$D25)</f>
        <v>13907</v>
      </c>
      <c r="I25" s="38">
        <f>_xlfn.SUMIFS('Sub-ICB'!K$17:K$200,'Sub-ICB'!$D$17:$D$200,ICB!$D25)</f>
        <v>11334</v>
      </c>
    </row>
    <row r="26" spans="2:9" ht="12">
      <c r="B26" s="3" t="str">
        <f t="shared" si="2"/>
        <v>2022-23</v>
      </c>
      <c r="C26" s="3" t="str">
        <f t="shared" si="3"/>
        <v>JULY</v>
      </c>
      <c r="D26" s="13" t="s">
        <v>48</v>
      </c>
      <c r="E26" s="2" t="s">
        <v>90</v>
      </c>
      <c r="F26" s="37">
        <f>_xlfn.SUMIFS('Sub-ICB'!H$17:H$200,'Sub-ICB'!$D$17:$D$200,ICB!$D26)</f>
        <v>12021</v>
      </c>
      <c r="G26" s="37">
        <f>_xlfn.SUMIFS('Sub-ICB'!I$17:I$200,'Sub-ICB'!$D$17:$D$200,ICB!$D26)</f>
        <v>12814</v>
      </c>
      <c r="H26" s="37">
        <f>_xlfn.SUMIFS('Sub-ICB'!J$17:J$200,'Sub-ICB'!$D$17:$D$200,ICB!$D26)</f>
        <v>11929</v>
      </c>
      <c r="I26" s="38">
        <f>_xlfn.SUMIFS('Sub-ICB'!K$17:K$200,'Sub-ICB'!$D$17:$D$200,ICB!$D26)</f>
        <v>12407</v>
      </c>
    </row>
    <row r="27" spans="2:9" ht="12">
      <c r="B27" s="3" t="str">
        <f t="shared" si="2"/>
        <v>2022-23</v>
      </c>
      <c r="C27" s="3" t="str">
        <f t="shared" si="3"/>
        <v>JULY</v>
      </c>
      <c r="D27" s="13" t="s">
        <v>49</v>
      </c>
      <c r="E27" s="2" t="s">
        <v>91</v>
      </c>
      <c r="F27" s="37">
        <f>_xlfn.SUMIFS('Sub-ICB'!H$17:H$200,'Sub-ICB'!$D$17:$D$200,ICB!$D27)</f>
        <v>21939</v>
      </c>
      <c r="G27" s="37">
        <f>_xlfn.SUMIFS('Sub-ICB'!I$17:I$200,'Sub-ICB'!$D$17:$D$200,ICB!$D27)</f>
        <v>10182</v>
      </c>
      <c r="H27" s="37">
        <f>_xlfn.SUMIFS('Sub-ICB'!J$17:J$200,'Sub-ICB'!$D$17:$D$200,ICB!$D27)</f>
        <v>21615</v>
      </c>
      <c r="I27" s="38">
        <f>_xlfn.SUMIFS('Sub-ICB'!K$17:K$200,'Sub-ICB'!$D$17:$D$200,ICB!$D27)</f>
        <v>9642</v>
      </c>
    </row>
    <row r="28" spans="2:9" ht="12">
      <c r="B28" s="3" t="str">
        <f t="shared" si="2"/>
        <v>2022-23</v>
      </c>
      <c r="C28" s="3" t="str">
        <f t="shared" si="3"/>
        <v>JULY</v>
      </c>
      <c r="D28" s="13" t="s">
        <v>50</v>
      </c>
      <c r="E28" s="2" t="s">
        <v>92</v>
      </c>
      <c r="F28" s="37">
        <f>_xlfn.SUMIFS('Sub-ICB'!H$17:H$200,'Sub-ICB'!$D$17:$D$200,ICB!$D28)</f>
        <v>11653</v>
      </c>
      <c r="G28" s="37">
        <f>_xlfn.SUMIFS('Sub-ICB'!I$17:I$200,'Sub-ICB'!$D$17:$D$200,ICB!$D28)</f>
        <v>8755</v>
      </c>
      <c r="H28" s="37">
        <f>_xlfn.SUMIFS('Sub-ICB'!J$17:J$200,'Sub-ICB'!$D$17:$D$200,ICB!$D28)</f>
        <v>11604</v>
      </c>
      <c r="I28" s="38">
        <f>_xlfn.SUMIFS('Sub-ICB'!K$17:K$200,'Sub-ICB'!$D$17:$D$200,ICB!$D28)</f>
        <v>8382</v>
      </c>
    </row>
    <row r="29" spans="2:9" ht="12">
      <c r="B29" s="3" t="str">
        <f t="shared" si="2"/>
        <v>2022-23</v>
      </c>
      <c r="C29" s="3" t="str">
        <f t="shared" si="3"/>
        <v>JULY</v>
      </c>
      <c r="D29" s="13" t="s">
        <v>51</v>
      </c>
      <c r="E29" s="2" t="s">
        <v>93</v>
      </c>
      <c r="F29" s="37">
        <f>_xlfn.SUMIFS('Sub-ICB'!H$17:H$200,'Sub-ICB'!$D$17:$D$200,ICB!$D29)</f>
        <v>13590</v>
      </c>
      <c r="G29" s="37">
        <f>_xlfn.SUMIFS('Sub-ICB'!I$17:I$200,'Sub-ICB'!$D$17:$D$200,ICB!$D29)</f>
        <v>15037</v>
      </c>
      <c r="H29" s="37">
        <f>_xlfn.SUMIFS('Sub-ICB'!J$17:J$200,'Sub-ICB'!$D$17:$D$200,ICB!$D29)</f>
        <v>13483</v>
      </c>
      <c r="I29" s="38">
        <f>_xlfn.SUMIFS('Sub-ICB'!K$17:K$200,'Sub-ICB'!$D$17:$D$200,ICB!$D29)</f>
        <v>13004</v>
      </c>
    </row>
    <row r="30" spans="2:9" ht="12">
      <c r="B30" s="3" t="str">
        <f t="shared" si="2"/>
        <v>2022-23</v>
      </c>
      <c r="C30" s="3" t="str">
        <f t="shared" si="3"/>
        <v>JULY</v>
      </c>
      <c r="D30" s="13" t="s">
        <v>52</v>
      </c>
      <c r="E30" s="2" t="s">
        <v>94</v>
      </c>
      <c r="F30" s="37">
        <f>_xlfn.SUMIFS('Sub-ICB'!H$17:H$200,'Sub-ICB'!$D$17:$D$200,ICB!$D30)</f>
        <v>28376</v>
      </c>
      <c r="G30" s="37">
        <f>_xlfn.SUMIFS('Sub-ICB'!I$17:I$200,'Sub-ICB'!$D$17:$D$200,ICB!$D30)</f>
        <v>18235</v>
      </c>
      <c r="H30" s="37">
        <f>_xlfn.SUMIFS('Sub-ICB'!J$17:J$200,'Sub-ICB'!$D$17:$D$200,ICB!$D30)</f>
        <v>27827</v>
      </c>
      <c r="I30" s="38">
        <f>_xlfn.SUMIFS('Sub-ICB'!K$17:K$200,'Sub-ICB'!$D$17:$D$200,ICB!$D30)</f>
        <v>16723</v>
      </c>
    </row>
    <row r="31" spans="2:9" ht="12">
      <c r="B31" s="3" t="str">
        <f t="shared" si="2"/>
        <v>2022-23</v>
      </c>
      <c r="C31" s="3" t="str">
        <f t="shared" si="3"/>
        <v>JULY</v>
      </c>
      <c r="D31" s="13" t="s">
        <v>53</v>
      </c>
      <c r="E31" s="2" t="s">
        <v>95</v>
      </c>
      <c r="F31" s="37">
        <f>_xlfn.SUMIFS('Sub-ICB'!H$17:H$200,'Sub-ICB'!$D$17:$D$200,ICB!$D31)</f>
        <v>39694</v>
      </c>
      <c r="G31" s="37">
        <f>_xlfn.SUMIFS('Sub-ICB'!I$17:I$200,'Sub-ICB'!$D$17:$D$200,ICB!$D31)</f>
        <v>30604</v>
      </c>
      <c r="H31" s="37">
        <f>_xlfn.SUMIFS('Sub-ICB'!J$17:J$200,'Sub-ICB'!$D$17:$D$200,ICB!$D31)</f>
        <v>36577</v>
      </c>
      <c r="I31" s="38">
        <f>_xlfn.SUMIFS('Sub-ICB'!K$17:K$200,'Sub-ICB'!$D$17:$D$200,ICB!$D31)</f>
        <v>25555</v>
      </c>
    </row>
    <row r="32" spans="2:9" ht="12">
      <c r="B32" s="3" t="str">
        <f t="shared" si="2"/>
        <v>2022-23</v>
      </c>
      <c r="C32" s="3" t="str">
        <f t="shared" si="3"/>
        <v>JULY</v>
      </c>
      <c r="D32" s="13" t="s">
        <v>54</v>
      </c>
      <c r="E32" s="2" t="s">
        <v>96</v>
      </c>
      <c r="F32" s="37">
        <f>_xlfn.SUMIFS('Sub-ICB'!H$17:H$200,'Sub-ICB'!$D$17:$D$200,ICB!$D32)</f>
        <v>24757</v>
      </c>
      <c r="G32" s="37">
        <f>_xlfn.SUMIFS('Sub-ICB'!I$17:I$200,'Sub-ICB'!$D$17:$D$200,ICB!$D32)</f>
        <v>17710</v>
      </c>
      <c r="H32" s="37">
        <f>_xlfn.SUMIFS('Sub-ICB'!J$17:J$200,'Sub-ICB'!$D$17:$D$200,ICB!$D32)</f>
        <v>23757</v>
      </c>
      <c r="I32" s="38">
        <f>_xlfn.SUMIFS('Sub-ICB'!K$17:K$200,'Sub-ICB'!$D$17:$D$200,ICB!$D32)</f>
        <v>15981</v>
      </c>
    </row>
    <row r="33" spans="2:9" ht="12">
      <c r="B33" s="3" t="str">
        <f t="shared" si="2"/>
        <v>2022-23</v>
      </c>
      <c r="C33" s="3" t="str">
        <f t="shared" si="3"/>
        <v>JULY</v>
      </c>
      <c r="D33" s="13" t="s">
        <v>55</v>
      </c>
      <c r="E33" s="2" t="s">
        <v>97</v>
      </c>
      <c r="F33" s="37">
        <f>_xlfn.SUMIFS('Sub-ICB'!H$17:H$200,'Sub-ICB'!$D$17:$D$200,ICB!$D33)</f>
        <v>36936</v>
      </c>
      <c r="G33" s="37">
        <f>_xlfn.SUMIFS('Sub-ICB'!I$17:I$200,'Sub-ICB'!$D$17:$D$200,ICB!$D33)</f>
        <v>24957</v>
      </c>
      <c r="H33" s="37">
        <f>_xlfn.SUMIFS('Sub-ICB'!J$17:J$200,'Sub-ICB'!$D$17:$D$200,ICB!$D33)</f>
        <v>32982</v>
      </c>
      <c r="I33" s="38">
        <f>_xlfn.SUMIFS('Sub-ICB'!K$17:K$200,'Sub-ICB'!$D$17:$D$200,ICB!$D33)</f>
        <v>18302</v>
      </c>
    </row>
    <row r="34" spans="2:9" ht="12">
      <c r="B34" s="3" t="str">
        <f t="shared" si="2"/>
        <v>2022-23</v>
      </c>
      <c r="C34" s="3" t="str">
        <f t="shared" si="3"/>
        <v>JULY</v>
      </c>
      <c r="D34" s="13" t="s">
        <v>56</v>
      </c>
      <c r="E34" s="2" t="s">
        <v>98</v>
      </c>
      <c r="F34" s="37">
        <f>_xlfn.SUMIFS('Sub-ICB'!H$17:H$200,'Sub-ICB'!$D$17:$D$200,ICB!$D34)</f>
        <v>26246</v>
      </c>
      <c r="G34" s="37">
        <f>_xlfn.SUMIFS('Sub-ICB'!I$17:I$200,'Sub-ICB'!$D$17:$D$200,ICB!$D34)</f>
        <v>26031</v>
      </c>
      <c r="H34" s="37">
        <f>_xlfn.SUMIFS('Sub-ICB'!J$17:J$200,'Sub-ICB'!$D$17:$D$200,ICB!$D34)</f>
        <v>24601</v>
      </c>
      <c r="I34" s="38">
        <f>_xlfn.SUMIFS('Sub-ICB'!K$17:K$200,'Sub-ICB'!$D$17:$D$200,ICB!$D34)</f>
        <v>22485</v>
      </c>
    </row>
    <row r="35" spans="2:9" ht="12">
      <c r="B35" s="3" t="str">
        <f t="shared" si="2"/>
        <v>2022-23</v>
      </c>
      <c r="C35" s="3" t="str">
        <f t="shared" si="3"/>
        <v>JULY</v>
      </c>
      <c r="D35" s="13" t="s">
        <v>57</v>
      </c>
      <c r="E35" s="2" t="s">
        <v>99</v>
      </c>
      <c r="F35" s="37">
        <f>_xlfn.SUMIFS('Sub-ICB'!H$17:H$200,'Sub-ICB'!$D$17:$D$200,ICB!$D35)</f>
        <v>18955</v>
      </c>
      <c r="G35" s="37">
        <f>_xlfn.SUMIFS('Sub-ICB'!I$17:I$200,'Sub-ICB'!$D$17:$D$200,ICB!$D35)</f>
        <v>12296</v>
      </c>
      <c r="H35" s="37">
        <f>_xlfn.SUMIFS('Sub-ICB'!J$17:J$200,'Sub-ICB'!$D$17:$D$200,ICB!$D35)</f>
        <v>18379</v>
      </c>
      <c r="I35" s="38">
        <f>_xlfn.SUMIFS('Sub-ICB'!K$17:K$200,'Sub-ICB'!$D$17:$D$200,ICB!$D35)</f>
        <v>11917</v>
      </c>
    </row>
    <row r="36" spans="2:9" ht="12">
      <c r="B36" s="3" t="str">
        <f t="shared" si="2"/>
        <v>2022-23</v>
      </c>
      <c r="C36" s="3" t="str">
        <f t="shared" si="3"/>
        <v>JULY</v>
      </c>
      <c r="D36" s="13" t="s">
        <v>58</v>
      </c>
      <c r="E36" s="2" t="s">
        <v>100</v>
      </c>
      <c r="F36" s="37">
        <f>_xlfn.SUMIFS('Sub-ICB'!H$17:H$200,'Sub-ICB'!$D$17:$D$200,ICB!$D36)</f>
        <v>18123</v>
      </c>
      <c r="G36" s="37">
        <f>_xlfn.SUMIFS('Sub-ICB'!I$17:I$200,'Sub-ICB'!$D$17:$D$200,ICB!$D36)</f>
        <v>19097</v>
      </c>
      <c r="H36" s="37">
        <f>_xlfn.SUMIFS('Sub-ICB'!J$17:J$200,'Sub-ICB'!$D$17:$D$200,ICB!$D36)</f>
        <v>17744</v>
      </c>
      <c r="I36" s="38">
        <f>_xlfn.SUMIFS('Sub-ICB'!K$17:K$200,'Sub-ICB'!$D$17:$D$200,ICB!$D36)</f>
        <v>18458</v>
      </c>
    </row>
    <row r="37" spans="2:9" ht="12">
      <c r="B37" s="3" t="str">
        <f t="shared" si="2"/>
        <v>2022-23</v>
      </c>
      <c r="C37" s="3" t="str">
        <f t="shared" si="3"/>
        <v>JULY</v>
      </c>
      <c r="D37" s="13" t="s">
        <v>59</v>
      </c>
      <c r="E37" s="2" t="s">
        <v>101</v>
      </c>
      <c r="F37" s="37">
        <f>_xlfn.SUMIFS('Sub-ICB'!H$17:H$200,'Sub-ICB'!$D$17:$D$200,ICB!$D37)</f>
        <v>13940</v>
      </c>
      <c r="G37" s="37">
        <f>_xlfn.SUMIFS('Sub-ICB'!I$17:I$200,'Sub-ICB'!$D$17:$D$200,ICB!$D37)</f>
        <v>7296</v>
      </c>
      <c r="H37" s="37">
        <f>_xlfn.SUMIFS('Sub-ICB'!J$17:J$200,'Sub-ICB'!$D$17:$D$200,ICB!$D37)</f>
        <v>13386</v>
      </c>
      <c r="I37" s="38">
        <f>_xlfn.SUMIFS('Sub-ICB'!K$17:K$200,'Sub-ICB'!$D$17:$D$200,ICB!$D37)</f>
        <v>6869</v>
      </c>
    </row>
    <row r="38" spans="2:9" ht="12">
      <c r="B38" s="3" t="str">
        <f t="shared" si="2"/>
        <v>2022-23</v>
      </c>
      <c r="C38" s="3" t="str">
        <f t="shared" si="3"/>
        <v>JULY</v>
      </c>
      <c r="D38" s="13" t="s">
        <v>60</v>
      </c>
      <c r="E38" s="2" t="s">
        <v>102</v>
      </c>
      <c r="F38" s="37">
        <f>_xlfn.SUMIFS('Sub-ICB'!H$17:H$200,'Sub-ICB'!$D$17:$D$200,ICB!$D38)</f>
        <v>29551</v>
      </c>
      <c r="G38" s="37">
        <f>_xlfn.SUMIFS('Sub-ICB'!I$17:I$200,'Sub-ICB'!$D$17:$D$200,ICB!$D38)</f>
        <v>15309</v>
      </c>
      <c r="H38" s="37">
        <f>_xlfn.SUMIFS('Sub-ICB'!J$17:J$200,'Sub-ICB'!$D$17:$D$200,ICB!$D38)</f>
        <v>28615</v>
      </c>
      <c r="I38" s="38">
        <f>_xlfn.SUMIFS('Sub-ICB'!K$17:K$200,'Sub-ICB'!$D$17:$D$200,ICB!$D38)</f>
        <v>14363</v>
      </c>
    </row>
    <row r="39" spans="2:9" ht="12">
      <c r="B39" s="3" t="str">
        <f t="shared" si="2"/>
        <v>2022-23</v>
      </c>
      <c r="C39" s="3" t="str">
        <f t="shared" si="3"/>
        <v>JULY</v>
      </c>
      <c r="D39" s="13" t="s">
        <v>61</v>
      </c>
      <c r="E39" s="2" t="s">
        <v>103</v>
      </c>
      <c r="F39" s="37">
        <f>_xlfn.SUMIFS('Sub-ICB'!H$17:H$200,'Sub-ICB'!$D$17:$D$200,ICB!$D39)</f>
        <v>7625</v>
      </c>
      <c r="G39" s="37">
        <f>_xlfn.SUMIFS('Sub-ICB'!I$17:I$200,'Sub-ICB'!$D$17:$D$200,ICB!$D39)</f>
        <v>6195</v>
      </c>
      <c r="H39" s="37">
        <f>_xlfn.SUMIFS('Sub-ICB'!J$17:J$200,'Sub-ICB'!$D$17:$D$200,ICB!$D39)</f>
        <v>7571</v>
      </c>
      <c r="I39" s="38">
        <f>_xlfn.SUMIFS('Sub-ICB'!K$17:K$200,'Sub-ICB'!$D$17:$D$200,ICB!$D39)</f>
        <v>6058</v>
      </c>
    </row>
    <row r="40" spans="2:9" ht="12">
      <c r="B40" s="3" t="str">
        <f t="shared" si="2"/>
        <v>2022-23</v>
      </c>
      <c r="C40" s="3" t="str">
        <f t="shared" si="3"/>
        <v>JULY</v>
      </c>
      <c r="D40" s="13" t="s">
        <v>62</v>
      </c>
      <c r="E40" s="2" t="s">
        <v>104</v>
      </c>
      <c r="F40" s="37">
        <f>_xlfn.SUMIFS('Sub-ICB'!H$17:H$200,'Sub-ICB'!$D$17:$D$200,ICB!$D40)</f>
        <v>50227</v>
      </c>
      <c r="G40" s="37">
        <f>_xlfn.SUMIFS('Sub-ICB'!I$17:I$200,'Sub-ICB'!$D$17:$D$200,ICB!$D40)</f>
        <v>40477</v>
      </c>
      <c r="H40" s="37">
        <f>_xlfn.SUMIFS('Sub-ICB'!J$17:J$200,'Sub-ICB'!$D$17:$D$200,ICB!$D40)</f>
        <v>49971</v>
      </c>
      <c r="I40" s="38">
        <f>_xlfn.SUMIFS('Sub-ICB'!K$17:K$200,'Sub-ICB'!$D$17:$D$200,ICB!$D40)</f>
        <v>38257</v>
      </c>
    </row>
    <row r="41" spans="2:9" ht="12">
      <c r="B41" s="3" t="str">
        <f t="shared" si="2"/>
        <v>2022-23</v>
      </c>
      <c r="C41" s="3" t="str">
        <f t="shared" si="3"/>
        <v>JULY</v>
      </c>
      <c r="D41" s="13" t="s">
        <v>63</v>
      </c>
      <c r="E41" s="2" t="s">
        <v>105</v>
      </c>
      <c r="F41" s="37">
        <f>_xlfn.SUMIFS('Sub-ICB'!H$17:H$200,'Sub-ICB'!$D$17:$D$200,ICB!$D41)</f>
        <v>29329</v>
      </c>
      <c r="G41" s="37">
        <f>_xlfn.SUMIFS('Sub-ICB'!I$17:I$200,'Sub-ICB'!$D$17:$D$200,ICB!$D41)</f>
        <v>21554</v>
      </c>
      <c r="H41" s="37">
        <f>_xlfn.SUMIFS('Sub-ICB'!J$17:J$200,'Sub-ICB'!$D$17:$D$200,ICB!$D41)</f>
        <v>28706</v>
      </c>
      <c r="I41" s="38">
        <f>_xlfn.SUMIFS('Sub-ICB'!K$17:K$200,'Sub-ICB'!$D$17:$D$200,ICB!$D41)</f>
        <v>20431</v>
      </c>
    </row>
    <row r="42" spans="2:9" ht="12">
      <c r="B42" s="3" t="str">
        <f t="shared" si="2"/>
        <v>2022-23</v>
      </c>
      <c r="C42" s="3" t="str">
        <f t="shared" si="3"/>
        <v>JULY</v>
      </c>
      <c r="D42" s="13" t="s">
        <v>64</v>
      </c>
      <c r="E42" s="2" t="s">
        <v>106</v>
      </c>
      <c r="F42" s="37">
        <f>_xlfn.SUMIFS('Sub-ICB'!H$17:H$200,'Sub-ICB'!$D$17:$D$200,ICB!$D42)</f>
        <v>14366</v>
      </c>
      <c r="G42" s="37">
        <f>_xlfn.SUMIFS('Sub-ICB'!I$17:I$200,'Sub-ICB'!$D$17:$D$200,ICB!$D42)</f>
        <v>13110</v>
      </c>
      <c r="H42" s="37">
        <f>_xlfn.SUMIFS('Sub-ICB'!J$17:J$200,'Sub-ICB'!$D$17:$D$200,ICB!$D42)</f>
        <v>13823</v>
      </c>
      <c r="I42" s="38">
        <f>_xlfn.SUMIFS('Sub-ICB'!K$17:K$200,'Sub-ICB'!$D$17:$D$200,ICB!$D42)</f>
        <v>12752</v>
      </c>
    </row>
    <row r="43" spans="2:9" ht="12">
      <c r="B43" s="3" t="str">
        <f t="shared" si="2"/>
        <v>2022-23</v>
      </c>
      <c r="C43" s="3" t="str">
        <f t="shared" si="3"/>
        <v>JULY</v>
      </c>
      <c r="D43" s="13" t="s">
        <v>65</v>
      </c>
      <c r="E43" s="2" t="s">
        <v>107</v>
      </c>
      <c r="F43" s="37">
        <f>_xlfn.SUMIFS('Sub-ICB'!H$17:H$200,'Sub-ICB'!$D$17:$D$200,ICB!$D43)</f>
        <v>13660</v>
      </c>
      <c r="G43" s="37">
        <f>_xlfn.SUMIFS('Sub-ICB'!I$17:I$200,'Sub-ICB'!$D$17:$D$200,ICB!$D43)</f>
        <v>11448</v>
      </c>
      <c r="H43" s="37">
        <f>_xlfn.SUMIFS('Sub-ICB'!J$17:J$200,'Sub-ICB'!$D$17:$D$200,ICB!$D43)</f>
        <v>13118</v>
      </c>
      <c r="I43" s="38">
        <f>_xlfn.SUMIFS('Sub-ICB'!K$17:K$200,'Sub-ICB'!$D$17:$D$200,ICB!$D43)</f>
        <v>9809</v>
      </c>
    </row>
    <row r="44" spans="2:9" ht="12">
      <c r="B44" s="3" t="str">
        <f t="shared" si="2"/>
        <v>2022-23</v>
      </c>
      <c r="C44" s="3" t="str">
        <f t="shared" si="3"/>
        <v>JULY</v>
      </c>
      <c r="D44" s="13" t="s">
        <v>66</v>
      </c>
      <c r="E44" s="2" t="s">
        <v>108</v>
      </c>
      <c r="F44" s="37">
        <f>_xlfn.SUMIFS('Sub-ICB'!H$17:H$200,'Sub-ICB'!$D$17:$D$200,ICB!$D44)</f>
        <v>10947</v>
      </c>
      <c r="G44" s="37">
        <f>_xlfn.SUMIFS('Sub-ICB'!I$17:I$200,'Sub-ICB'!$D$17:$D$200,ICB!$D44)</f>
        <v>7726</v>
      </c>
      <c r="H44" s="37">
        <f>_xlfn.SUMIFS('Sub-ICB'!J$17:J$200,'Sub-ICB'!$D$17:$D$200,ICB!$D44)</f>
        <v>10894</v>
      </c>
      <c r="I44" s="38">
        <f>_xlfn.SUMIFS('Sub-ICB'!K$17:K$200,'Sub-ICB'!$D$17:$D$200,ICB!$D44)</f>
        <v>7598</v>
      </c>
    </row>
    <row r="45" spans="2:9" ht="12">
      <c r="B45" s="3" t="str">
        <f t="shared" si="2"/>
        <v>2022-23</v>
      </c>
      <c r="C45" s="3" t="str">
        <f t="shared" si="3"/>
        <v>JULY</v>
      </c>
      <c r="D45" s="13" t="s">
        <v>67</v>
      </c>
      <c r="E45" s="2" t="s">
        <v>109</v>
      </c>
      <c r="F45" s="37">
        <f>_xlfn.SUMIFS('Sub-ICB'!H$17:H$200,'Sub-ICB'!$D$17:$D$200,ICB!$D45)</f>
        <v>27000</v>
      </c>
      <c r="G45" s="37">
        <f>_xlfn.SUMIFS('Sub-ICB'!I$17:I$200,'Sub-ICB'!$D$17:$D$200,ICB!$D45)</f>
        <v>20501</v>
      </c>
      <c r="H45" s="37">
        <f>_xlfn.SUMIFS('Sub-ICB'!J$17:J$200,'Sub-ICB'!$D$17:$D$200,ICB!$D45)</f>
        <v>25547</v>
      </c>
      <c r="I45" s="38">
        <f>_xlfn.SUMIFS('Sub-ICB'!K$17:K$200,'Sub-ICB'!$D$17:$D$200,ICB!$D45)</f>
        <v>19357</v>
      </c>
    </row>
    <row r="46" spans="2:9" ht="12">
      <c r="B46" s="3" t="str">
        <f t="shared" si="2"/>
        <v>2022-23</v>
      </c>
      <c r="C46" s="3" t="str">
        <f t="shared" si="3"/>
        <v>JULY</v>
      </c>
      <c r="D46" s="13" t="s">
        <v>68</v>
      </c>
      <c r="E46" s="2" t="s">
        <v>110</v>
      </c>
      <c r="F46" s="37">
        <f>_xlfn.SUMIFS('Sub-ICB'!H$17:H$200,'Sub-ICB'!$D$17:$D$200,ICB!$D46)</f>
        <v>40185</v>
      </c>
      <c r="G46" s="37">
        <f>_xlfn.SUMIFS('Sub-ICB'!I$17:I$200,'Sub-ICB'!$D$17:$D$200,ICB!$D46)</f>
        <v>34215</v>
      </c>
      <c r="H46" s="37">
        <f>_xlfn.SUMIFS('Sub-ICB'!J$17:J$200,'Sub-ICB'!$D$17:$D$200,ICB!$D46)</f>
        <v>39401</v>
      </c>
      <c r="I46" s="38">
        <f>_xlfn.SUMIFS('Sub-ICB'!K$17:K$200,'Sub-ICB'!$D$17:$D$200,ICB!$D46)</f>
        <v>32335</v>
      </c>
    </row>
    <row r="47" spans="2:9" ht="12">
      <c r="B47" s="3" t="str">
        <f t="shared" si="2"/>
        <v>2022-23</v>
      </c>
      <c r="C47" s="3" t="str">
        <f t="shared" si="3"/>
        <v>JULY</v>
      </c>
      <c r="D47" s="13" t="s">
        <v>69</v>
      </c>
      <c r="E47" s="2" t="s">
        <v>111</v>
      </c>
      <c r="F47" s="37">
        <f>_xlfn.SUMIFS('Sub-ICB'!H$17:H$200,'Sub-ICB'!$D$17:$D$200,ICB!$D47)</f>
        <v>9376</v>
      </c>
      <c r="G47" s="37">
        <f>_xlfn.SUMIFS('Sub-ICB'!I$17:I$200,'Sub-ICB'!$D$17:$D$200,ICB!$D47)</f>
        <v>6014</v>
      </c>
      <c r="H47" s="37">
        <f>_xlfn.SUMIFS('Sub-ICB'!J$17:J$200,'Sub-ICB'!$D$17:$D$200,ICB!$D47)</f>
        <v>9326</v>
      </c>
      <c r="I47" s="38">
        <f>_xlfn.SUMIFS('Sub-ICB'!K$17:K$200,'Sub-ICB'!$D$17:$D$200,ICB!$D47)</f>
        <v>5520</v>
      </c>
    </row>
    <row r="48" spans="2:9" ht="12">
      <c r="B48" s="3" t="str">
        <f t="shared" si="2"/>
        <v>2022-23</v>
      </c>
      <c r="C48" s="3" t="str">
        <f t="shared" si="3"/>
        <v>JULY</v>
      </c>
      <c r="D48" s="13" t="s">
        <v>70</v>
      </c>
      <c r="E48" s="2" t="s">
        <v>112</v>
      </c>
      <c r="F48" s="37">
        <f>_xlfn.SUMIFS('Sub-ICB'!H$17:H$200,'Sub-ICB'!$D$17:$D$200,ICB!$D48)</f>
        <v>14020</v>
      </c>
      <c r="G48" s="37">
        <f>_xlfn.SUMIFS('Sub-ICB'!I$17:I$200,'Sub-ICB'!$D$17:$D$200,ICB!$D48)</f>
        <v>10150</v>
      </c>
      <c r="H48" s="37">
        <f>_xlfn.SUMIFS('Sub-ICB'!J$17:J$200,'Sub-ICB'!$D$17:$D$200,ICB!$D48)</f>
        <v>13975</v>
      </c>
      <c r="I48" s="38">
        <f>_xlfn.SUMIFS('Sub-ICB'!K$17:K$200,'Sub-ICB'!$D$17:$D$200,ICB!$D48)</f>
        <v>9253</v>
      </c>
    </row>
    <row r="49" spans="2:9" ht="12">
      <c r="B49" s="3" t="str">
        <f t="shared" si="2"/>
        <v>2022-23</v>
      </c>
      <c r="C49" s="3" t="str">
        <f t="shared" si="3"/>
        <v>JULY</v>
      </c>
      <c r="D49" s="13" t="s">
        <v>71</v>
      </c>
      <c r="E49" s="2" t="s">
        <v>113</v>
      </c>
      <c r="F49" s="37">
        <f>_xlfn.SUMIFS('Sub-ICB'!H$17:H$200,'Sub-ICB'!$D$17:$D$200,ICB!$D49)</f>
        <v>11541</v>
      </c>
      <c r="G49" s="37">
        <f>_xlfn.SUMIFS('Sub-ICB'!I$17:I$200,'Sub-ICB'!$D$17:$D$200,ICB!$D49)</f>
        <v>6769</v>
      </c>
      <c r="H49" s="37">
        <f>_xlfn.SUMIFS('Sub-ICB'!J$17:J$200,'Sub-ICB'!$D$17:$D$200,ICB!$D49)</f>
        <v>11527</v>
      </c>
      <c r="I49" s="38">
        <f>_xlfn.SUMIFS('Sub-ICB'!K$17:K$200,'Sub-ICB'!$D$17:$D$200,ICB!$D49)</f>
        <v>6363</v>
      </c>
    </row>
    <row r="50" spans="2:9" ht="12">
      <c r="B50" s="3" t="str">
        <f t="shared" si="2"/>
        <v>2022-23</v>
      </c>
      <c r="C50" s="3" t="str">
        <f t="shared" si="3"/>
        <v>JULY</v>
      </c>
      <c r="D50" s="13" t="s">
        <v>72</v>
      </c>
      <c r="E50" s="2" t="s">
        <v>114</v>
      </c>
      <c r="F50" s="37">
        <f>_xlfn.SUMIFS('Sub-ICB'!H$17:H$200,'Sub-ICB'!$D$17:$D$200,ICB!$D50)</f>
        <v>32812</v>
      </c>
      <c r="G50" s="37">
        <f>_xlfn.SUMIFS('Sub-ICB'!I$17:I$200,'Sub-ICB'!$D$17:$D$200,ICB!$D50)</f>
        <v>21936</v>
      </c>
      <c r="H50" s="37">
        <f>_xlfn.SUMIFS('Sub-ICB'!J$17:J$200,'Sub-ICB'!$D$17:$D$200,ICB!$D50)</f>
        <v>30900</v>
      </c>
      <c r="I50" s="38">
        <f>_xlfn.SUMIFS('Sub-ICB'!K$17:K$200,'Sub-ICB'!$D$17:$D$200,ICB!$D50)</f>
        <v>17667</v>
      </c>
    </row>
    <row r="51" spans="2:9" ht="12">
      <c r="B51" s="3" t="str">
        <f t="shared" si="2"/>
        <v>2022-23</v>
      </c>
      <c r="C51" s="3" t="str">
        <f t="shared" si="3"/>
        <v>JULY</v>
      </c>
      <c r="D51" s="13" t="s">
        <v>73</v>
      </c>
      <c r="E51" s="2" t="s">
        <v>115</v>
      </c>
      <c r="F51" s="37">
        <f>_xlfn.SUMIFS('Sub-ICB'!H$17:H$200,'Sub-ICB'!$D$17:$D$200,ICB!$D51)</f>
        <v>24955</v>
      </c>
      <c r="G51" s="37">
        <f>_xlfn.SUMIFS('Sub-ICB'!I$17:I$200,'Sub-ICB'!$D$17:$D$200,ICB!$D51)</f>
        <v>18431</v>
      </c>
      <c r="H51" s="37">
        <f>_xlfn.SUMIFS('Sub-ICB'!J$17:J$200,'Sub-ICB'!$D$17:$D$200,ICB!$D51)</f>
        <v>24119</v>
      </c>
      <c r="I51" s="38">
        <f>_xlfn.SUMIFS('Sub-ICB'!K$17:K$200,'Sub-ICB'!$D$17:$D$200,ICB!$D51)</f>
        <v>17274</v>
      </c>
    </row>
    <row r="52" spans="2:9" ht="12">
      <c r="B52" s="3" t="str">
        <f t="shared" si="2"/>
        <v>2022-23</v>
      </c>
      <c r="C52" s="3" t="str">
        <f t="shared" si="3"/>
        <v>JULY</v>
      </c>
      <c r="D52" s="13" t="s">
        <v>74</v>
      </c>
      <c r="E52" s="2" t="s">
        <v>116</v>
      </c>
      <c r="F52" s="37">
        <f>_xlfn.SUMIFS('Sub-ICB'!H$17:H$200,'Sub-ICB'!$D$17:$D$200,ICB!$D52)</f>
        <v>15262</v>
      </c>
      <c r="G52" s="37">
        <f>_xlfn.SUMIFS('Sub-ICB'!I$17:I$200,'Sub-ICB'!$D$17:$D$200,ICB!$D52)</f>
        <v>14572</v>
      </c>
      <c r="H52" s="37">
        <f>_xlfn.SUMIFS('Sub-ICB'!J$17:J$200,'Sub-ICB'!$D$17:$D$200,ICB!$D52)</f>
        <v>14746</v>
      </c>
      <c r="I52" s="38">
        <f>_xlfn.SUMIFS('Sub-ICB'!K$17:K$200,'Sub-ICB'!$D$17:$D$200,ICB!$D52)</f>
        <v>12801</v>
      </c>
    </row>
    <row r="53" spans="2:9" ht="12">
      <c r="B53" s="3" t="str">
        <f t="shared" si="2"/>
        <v>2022-23</v>
      </c>
      <c r="C53" s="3" t="str">
        <f t="shared" si="3"/>
        <v>JULY</v>
      </c>
      <c r="D53" s="13" t="s">
        <v>75</v>
      </c>
      <c r="E53" s="2" t="s">
        <v>117</v>
      </c>
      <c r="F53" s="37">
        <f>_xlfn.SUMIFS('Sub-ICB'!H$17:H$200,'Sub-ICB'!$D$17:$D$200,ICB!$D53)</f>
        <v>11198</v>
      </c>
      <c r="G53" s="37">
        <f>_xlfn.SUMIFS('Sub-ICB'!I$17:I$200,'Sub-ICB'!$D$17:$D$200,ICB!$D53)</f>
        <v>17077</v>
      </c>
      <c r="H53" s="37">
        <f>_xlfn.SUMIFS('Sub-ICB'!J$17:J$200,'Sub-ICB'!$D$17:$D$200,ICB!$D53)</f>
        <v>10985</v>
      </c>
      <c r="I53" s="38">
        <f>_xlfn.SUMIFS('Sub-ICB'!K$17:K$200,'Sub-ICB'!$D$17:$D$200,ICB!$D53)</f>
        <v>14313</v>
      </c>
    </row>
    <row r="54" spans="2:9" ht="12">
      <c r="B54" s="3" t="str">
        <f t="shared" si="2"/>
        <v>2022-23</v>
      </c>
      <c r="C54" s="3" t="str">
        <f t="shared" si="3"/>
        <v>JULY</v>
      </c>
      <c r="D54" s="13" t="s">
        <v>76</v>
      </c>
      <c r="E54" s="2" t="s">
        <v>118</v>
      </c>
      <c r="F54" s="37">
        <f>_xlfn.SUMIFS('Sub-ICB'!H$17:H$200,'Sub-ICB'!$D$17:$D$200,ICB!$D54)</f>
        <v>13726</v>
      </c>
      <c r="G54" s="37">
        <f>_xlfn.SUMIFS('Sub-ICB'!I$17:I$200,'Sub-ICB'!$D$17:$D$200,ICB!$D54)</f>
        <v>7431</v>
      </c>
      <c r="H54" s="37">
        <f>_xlfn.SUMIFS('Sub-ICB'!J$17:J$200,'Sub-ICB'!$D$17:$D$200,ICB!$D54)</f>
        <v>13624</v>
      </c>
      <c r="I54" s="38">
        <f>_xlfn.SUMIFS('Sub-ICB'!K$17:K$200,'Sub-ICB'!$D$17:$D$200,ICB!$D54)</f>
        <v>7214</v>
      </c>
    </row>
    <row r="55" spans="2:9" ht="12">
      <c r="B55" s="3" t="str">
        <f t="shared" si="2"/>
        <v>2022-23</v>
      </c>
      <c r="C55" s="3" t="str">
        <f t="shared" si="3"/>
        <v>JULY</v>
      </c>
      <c r="D55" s="13" t="s">
        <v>77</v>
      </c>
      <c r="E55" s="2" t="s">
        <v>119</v>
      </c>
      <c r="F55" s="37">
        <f>_xlfn.SUMIFS('Sub-ICB'!H$17:H$200,'Sub-ICB'!$D$17:$D$200,ICB!$D55)</f>
        <v>28752</v>
      </c>
      <c r="G55" s="37">
        <f>_xlfn.SUMIFS('Sub-ICB'!I$17:I$200,'Sub-ICB'!$D$17:$D$200,ICB!$D55)</f>
        <v>24649</v>
      </c>
      <c r="H55" s="37">
        <f>_xlfn.SUMIFS('Sub-ICB'!J$17:J$200,'Sub-ICB'!$D$17:$D$200,ICB!$D55)</f>
        <v>26603</v>
      </c>
      <c r="I55" s="38">
        <f>_xlfn.SUMIFS('Sub-ICB'!K$17:K$200,'Sub-ICB'!$D$17:$D$200,ICB!$D55)</f>
        <v>20991</v>
      </c>
    </row>
    <row r="56" spans="2:9" ht="12">
      <c r="B56" s="3" t="str">
        <f t="shared" si="2"/>
        <v>2022-23</v>
      </c>
      <c r="C56" s="3" t="str">
        <f t="shared" si="3"/>
        <v>JULY</v>
      </c>
      <c r="D56" s="13" t="s">
        <v>78</v>
      </c>
      <c r="E56" s="2" t="s">
        <v>120</v>
      </c>
      <c r="F56" s="37">
        <f>_xlfn.SUMIFS('Sub-ICB'!H$17:H$200,'Sub-ICB'!$D$17:$D$200,ICB!$D56)</f>
        <v>42693</v>
      </c>
      <c r="G56" s="37">
        <f>_xlfn.SUMIFS('Sub-ICB'!I$17:I$200,'Sub-ICB'!$D$17:$D$200,ICB!$D56)</f>
        <v>29187</v>
      </c>
      <c r="H56" s="37">
        <f>_xlfn.SUMIFS('Sub-ICB'!J$17:J$200,'Sub-ICB'!$D$17:$D$200,ICB!$D56)</f>
        <v>41309</v>
      </c>
      <c r="I56" s="38">
        <f>_xlfn.SUMIFS('Sub-ICB'!K$17:K$200,'Sub-ICB'!$D$17:$D$200,ICB!$D56)</f>
        <v>26482</v>
      </c>
    </row>
    <row r="57" spans="2:9" ht="12">
      <c r="B57" s="3" t="str">
        <f t="shared" si="2"/>
        <v>2022-23</v>
      </c>
      <c r="C57" s="3" t="str">
        <f t="shared" si="3"/>
        <v>JULY</v>
      </c>
      <c r="D57" s="13" t="s">
        <v>79</v>
      </c>
      <c r="E57" s="2" t="s">
        <v>121</v>
      </c>
      <c r="F57" s="37">
        <f>_xlfn.SUMIFS('Sub-ICB'!H$17:H$200,'Sub-ICB'!$D$17:$D$200,ICB!$D57)</f>
        <v>16606</v>
      </c>
      <c r="G57" s="37">
        <f>_xlfn.SUMIFS('Sub-ICB'!I$17:I$200,'Sub-ICB'!$D$17:$D$200,ICB!$D57)</f>
        <v>11058</v>
      </c>
      <c r="H57" s="37">
        <f>_xlfn.SUMIFS('Sub-ICB'!J$17:J$200,'Sub-ICB'!$D$17:$D$200,ICB!$D57)</f>
        <v>16530</v>
      </c>
      <c r="I57" s="38">
        <f>_xlfn.SUMIFS('Sub-ICB'!K$17:K$200,'Sub-ICB'!$D$17:$D$200,ICB!$D57)</f>
        <v>10244</v>
      </c>
    </row>
    <row r="58" spans="2:9" ht="12">
      <c r="B58" s="3" t="str">
        <f t="shared" si="2"/>
        <v>2022-23</v>
      </c>
      <c r="C58" s="3" t="str">
        <f t="shared" si="3"/>
        <v>JULY</v>
      </c>
      <c r="D58" s="13" t="s">
        <v>80</v>
      </c>
      <c r="E58" s="2" t="s">
        <v>122</v>
      </c>
      <c r="F58" s="37">
        <f>_xlfn.SUMIFS('Sub-ICB'!H$17:H$200,'Sub-ICB'!$D$17:$D$200,ICB!$D58)</f>
        <v>18759</v>
      </c>
      <c r="G58" s="37">
        <f>_xlfn.SUMIFS('Sub-ICB'!I$17:I$200,'Sub-ICB'!$D$17:$D$200,ICB!$D58)</f>
        <v>14550</v>
      </c>
      <c r="H58" s="37">
        <f>_xlfn.SUMIFS('Sub-ICB'!J$17:J$200,'Sub-ICB'!$D$17:$D$200,ICB!$D58)</f>
        <v>17132</v>
      </c>
      <c r="I58" s="38">
        <f>_xlfn.SUMIFS('Sub-ICB'!K$17:K$200,'Sub-ICB'!$D$17:$D$200,ICB!$D58)</f>
        <v>12845</v>
      </c>
    </row>
    <row r="59" spans="2:9" ht="12">
      <c r="B59" s="10" t="str">
        <f t="shared" si="2"/>
        <v>2022-23</v>
      </c>
      <c r="C59" s="10" t="str">
        <f t="shared" si="3"/>
        <v>JULY</v>
      </c>
      <c r="D59" s="16" t="s">
        <v>81</v>
      </c>
      <c r="E59" s="15" t="s">
        <v>123</v>
      </c>
      <c r="F59" s="39">
        <f>_xlfn.SUMIFS('Sub-ICB'!H$17:H$200,'Sub-ICB'!$D$17:$D$200,ICB!$D59)</f>
        <v>44895</v>
      </c>
      <c r="G59" s="39">
        <f>_xlfn.SUMIFS('Sub-ICB'!I$17:I$200,'Sub-ICB'!$D$17:$D$200,ICB!$D59)</f>
        <v>44114</v>
      </c>
      <c r="H59" s="39">
        <f>_xlfn.SUMIFS('Sub-ICB'!J$17:J$200,'Sub-ICB'!$D$17:$D$200,ICB!$D59)</f>
        <v>42577</v>
      </c>
      <c r="I59" s="40">
        <f>_xlfn.SUMIFS('Sub-ICB'!K$17:K$200,'Sub-ICB'!$D$17:$D$200,ICB!$D59)</f>
        <v>40786</v>
      </c>
    </row>
    <row r="60" spans="2:9" ht="12">
      <c r="B60" s="18"/>
      <c r="C60" s="18"/>
      <c r="D60" s="18"/>
      <c r="E60" s="18"/>
      <c r="F60" s="18"/>
      <c r="G60" s="18"/>
      <c r="H60" s="18"/>
      <c r="I60" s="18"/>
    </row>
    <row r="61" spans="2:9" ht="27" customHeight="1">
      <c r="B61" s="47" t="s">
        <v>29</v>
      </c>
      <c r="C61" s="48"/>
      <c r="D61" s="48"/>
      <c r="E61" s="48"/>
      <c r="F61" s="48"/>
      <c r="G61" s="48"/>
      <c r="H61" s="49"/>
      <c r="I61" s="49"/>
    </row>
    <row r="62" spans="2:9" ht="27" customHeight="1">
      <c r="B62" s="50" t="s">
        <v>30</v>
      </c>
      <c r="C62" s="48"/>
      <c r="D62" s="48"/>
      <c r="E62" s="48"/>
      <c r="F62" s="48"/>
      <c r="G62" s="48"/>
      <c r="H62" s="49"/>
      <c r="I62" s="49"/>
    </row>
  </sheetData>
  <sheetProtection/>
  <mergeCells count="3">
    <mergeCell ref="B13:D13"/>
    <mergeCell ref="B61:I61"/>
    <mergeCell ref="B62:I62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C26" sqref="C26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0.8515625" style="4" customWidth="1"/>
    <col min="6" max="6" width="8.7109375" style="4" customWidth="1"/>
    <col min="7" max="7" width="74.710937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9"/>
    </row>
    <row r="3" spans="1:7" ht="13.5" customHeight="1">
      <c r="A3" s="7"/>
      <c r="B3" s="6" t="s">
        <v>10</v>
      </c>
      <c r="C3" s="7" t="s">
        <v>31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38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37</v>
      </c>
      <c r="F6" s="29"/>
    </row>
    <row r="7" spans="1:6" ht="12">
      <c r="A7" s="7"/>
      <c r="B7" s="6" t="s">
        <v>5</v>
      </c>
      <c r="C7" s="11" t="s">
        <v>12</v>
      </c>
      <c r="F7" s="29"/>
    </row>
    <row r="8" spans="1:6" ht="12">
      <c r="A8" s="7"/>
      <c r="B8" s="6" t="s">
        <v>3</v>
      </c>
      <c r="C8" s="11" t="s">
        <v>124</v>
      </c>
      <c r="F8" s="29"/>
    </row>
    <row r="9" spans="1:6" ht="12">
      <c r="A9" s="7"/>
      <c r="B9" s="6" t="s">
        <v>4</v>
      </c>
      <c r="C9" s="7" t="s">
        <v>18</v>
      </c>
      <c r="D9" s="7"/>
      <c r="F9" s="29"/>
    </row>
    <row r="10" spans="1:6" ht="13.5" customHeight="1">
      <c r="A10" s="7"/>
      <c r="B10" s="6" t="s">
        <v>6</v>
      </c>
      <c r="C10" s="7" t="s">
        <v>14</v>
      </c>
      <c r="D10" s="7"/>
      <c r="F10" s="29"/>
    </row>
    <row r="11" spans="1:6" ht="12">
      <c r="A11" s="7"/>
      <c r="B11" s="6" t="s">
        <v>7</v>
      </c>
      <c r="C11" s="7" t="s">
        <v>19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6" t="s">
        <v>11</v>
      </c>
      <c r="C13" s="46"/>
      <c r="D13" s="46"/>
      <c r="H13" s="17"/>
      <c r="I13" s="17"/>
      <c r="J13" s="17"/>
      <c r="K13" s="17"/>
    </row>
    <row r="14" spans="2:11" s="20" customFormat="1" ht="27" customHeight="1">
      <c r="B14" s="19" t="s">
        <v>9</v>
      </c>
      <c r="C14" s="19" t="s">
        <v>8</v>
      </c>
      <c r="D14" s="19" t="s">
        <v>134</v>
      </c>
      <c r="E14" s="19" t="s">
        <v>135</v>
      </c>
      <c r="F14" s="19" t="s">
        <v>246</v>
      </c>
      <c r="G14" s="19" t="s">
        <v>247</v>
      </c>
      <c r="H14" s="19" t="s">
        <v>32</v>
      </c>
      <c r="I14" s="33" t="s">
        <v>33</v>
      </c>
      <c r="J14" s="19" t="s">
        <v>27</v>
      </c>
      <c r="K14" s="19" t="s">
        <v>28</v>
      </c>
    </row>
    <row r="15" spans="2:11" ht="12">
      <c r="B15" s="25" t="s">
        <v>34</v>
      </c>
      <c r="C15" s="27" t="s">
        <v>132</v>
      </c>
      <c r="D15" s="25"/>
      <c r="E15" s="25"/>
      <c r="F15" s="25"/>
      <c r="G15" s="25" t="s">
        <v>133</v>
      </c>
      <c r="H15" s="28">
        <f>SUM(H17:H200)</f>
        <v>1012323</v>
      </c>
      <c r="I15" s="28">
        <f>SUM(I17:I200)</f>
        <v>786582</v>
      </c>
      <c r="J15" s="28">
        <f>SUM(J17:J200)</f>
        <v>975029</v>
      </c>
      <c r="K15" s="28">
        <f>SUM(K17:K200)</f>
        <v>716162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2022-23</v>
      </c>
      <c r="C17" s="1" t="str">
        <f aca="true" t="shared" si="1" ref="C17:C48">$C$15</f>
        <v>JULY</v>
      </c>
      <c r="D17" s="22" t="s">
        <v>18</v>
      </c>
      <c r="E17" s="1" t="s">
        <v>39</v>
      </c>
      <c r="F17" s="22" t="s">
        <v>242</v>
      </c>
      <c r="G17" s="3" t="s">
        <v>39</v>
      </c>
      <c r="H17" s="35">
        <v>36945</v>
      </c>
      <c r="I17" s="35">
        <v>33904</v>
      </c>
      <c r="J17" s="35">
        <v>36742</v>
      </c>
      <c r="K17" s="36">
        <v>32995</v>
      </c>
    </row>
    <row r="18" spans="2:11" ht="12">
      <c r="B18" s="3" t="str">
        <f t="shared" si="0"/>
        <v>2022-23</v>
      </c>
      <c r="C18" s="3" t="str">
        <f t="shared" si="1"/>
        <v>JULY</v>
      </c>
      <c r="D18" s="23" t="s">
        <v>40</v>
      </c>
      <c r="E18" s="3" t="s">
        <v>82</v>
      </c>
      <c r="F18" s="23" t="s">
        <v>136</v>
      </c>
      <c r="G18" s="3" t="s">
        <v>248</v>
      </c>
      <c r="H18" s="37">
        <v>2193</v>
      </c>
      <c r="I18" s="37">
        <v>1192</v>
      </c>
      <c r="J18" s="37">
        <v>2041</v>
      </c>
      <c r="K18" s="38">
        <v>1075</v>
      </c>
    </row>
    <row r="19" spans="2:11" ht="12">
      <c r="B19" s="3" t="str">
        <f t="shared" si="0"/>
        <v>2022-23</v>
      </c>
      <c r="C19" s="3" t="str">
        <f t="shared" si="1"/>
        <v>JULY</v>
      </c>
      <c r="D19" s="23" t="s">
        <v>40</v>
      </c>
      <c r="E19" s="3" t="s">
        <v>82</v>
      </c>
      <c r="F19" s="23" t="s">
        <v>137</v>
      </c>
      <c r="G19" s="3" t="s">
        <v>249</v>
      </c>
      <c r="H19" s="37">
        <v>3704</v>
      </c>
      <c r="I19" s="37">
        <v>2763</v>
      </c>
      <c r="J19" s="37">
        <v>3647</v>
      </c>
      <c r="K19" s="38">
        <v>2497</v>
      </c>
    </row>
    <row r="20" spans="2:11" ht="12">
      <c r="B20" s="3" t="str">
        <f t="shared" si="0"/>
        <v>2022-23</v>
      </c>
      <c r="C20" s="3" t="str">
        <f t="shared" si="1"/>
        <v>JULY</v>
      </c>
      <c r="D20" s="23" t="s">
        <v>40</v>
      </c>
      <c r="E20" s="3" t="s">
        <v>82</v>
      </c>
      <c r="F20" s="23" t="s">
        <v>138</v>
      </c>
      <c r="G20" s="3" t="s">
        <v>250</v>
      </c>
      <c r="H20" s="37">
        <v>2829</v>
      </c>
      <c r="I20" s="37">
        <v>2979</v>
      </c>
      <c r="J20" s="37">
        <v>2824</v>
      </c>
      <c r="K20" s="38">
        <v>2598</v>
      </c>
    </row>
    <row r="21" spans="2:11" ht="12">
      <c r="B21" s="3" t="str">
        <f t="shared" si="0"/>
        <v>2022-23</v>
      </c>
      <c r="C21" s="3" t="str">
        <f t="shared" si="1"/>
        <v>JULY</v>
      </c>
      <c r="D21" s="23" t="s">
        <v>40</v>
      </c>
      <c r="E21" s="3" t="s">
        <v>82</v>
      </c>
      <c r="F21" s="23" t="s">
        <v>139</v>
      </c>
      <c r="G21" s="3" t="s">
        <v>251</v>
      </c>
      <c r="H21" s="37">
        <v>4878</v>
      </c>
      <c r="I21" s="37">
        <v>2700</v>
      </c>
      <c r="J21" s="37">
        <v>4486</v>
      </c>
      <c r="K21" s="38">
        <v>2566</v>
      </c>
    </row>
    <row r="22" spans="2:11" ht="12">
      <c r="B22" s="3" t="str">
        <f t="shared" si="0"/>
        <v>2022-23</v>
      </c>
      <c r="C22" s="3" t="str">
        <f t="shared" si="1"/>
        <v>JULY</v>
      </c>
      <c r="D22" s="23" t="s">
        <v>40</v>
      </c>
      <c r="E22" s="3" t="s">
        <v>82</v>
      </c>
      <c r="F22" s="23" t="s">
        <v>140</v>
      </c>
      <c r="G22" s="3" t="s">
        <v>252</v>
      </c>
      <c r="H22" s="37">
        <v>3125</v>
      </c>
      <c r="I22" s="37">
        <v>3309</v>
      </c>
      <c r="J22" s="37">
        <v>3122</v>
      </c>
      <c r="K22" s="38">
        <v>2863</v>
      </c>
    </row>
    <row r="23" spans="2:11" ht="12">
      <c r="B23" s="3" t="str">
        <f t="shared" si="0"/>
        <v>2022-23</v>
      </c>
      <c r="C23" s="3" t="str">
        <f t="shared" si="1"/>
        <v>JULY</v>
      </c>
      <c r="D23" s="23" t="s">
        <v>40</v>
      </c>
      <c r="E23" s="3" t="s">
        <v>82</v>
      </c>
      <c r="F23" s="23" t="s">
        <v>141</v>
      </c>
      <c r="G23" s="3" t="s">
        <v>253</v>
      </c>
      <c r="H23" s="37">
        <v>5778</v>
      </c>
      <c r="I23" s="37">
        <v>5489</v>
      </c>
      <c r="J23" s="37">
        <v>5774</v>
      </c>
      <c r="K23" s="38">
        <v>5418</v>
      </c>
    </row>
    <row r="24" spans="2:11" ht="12">
      <c r="B24" s="3" t="str">
        <f t="shared" si="0"/>
        <v>2022-23</v>
      </c>
      <c r="C24" s="3" t="str">
        <f t="shared" si="1"/>
        <v>JULY</v>
      </c>
      <c r="D24" s="23" t="s">
        <v>40</v>
      </c>
      <c r="E24" s="3" t="s">
        <v>82</v>
      </c>
      <c r="F24" s="23" t="s">
        <v>142</v>
      </c>
      <c r="G24" s="3" t="s">
        <v>254</v>
      </c>
      <c r="H24" s="37">
        <v>1970</v>
      </c>
      <c r="I24" s="37">
        <v>2298</v>
      </c>
      <c r="J24" s="37">
        <v>1969</v>
      </c>
      <c r="K24" s="38">
        <v>2268</v>
      </c>
    </row>
    <row r="25" spans="2:11" ht="12">
      <c r="B25" s="3" t="str">
        <f t="shared" si="0"/>
        <v>2022-23</v>
      </c>
      <c r="C25" s="3" t="str">
        <f t="shared" si="1"/>
        <v>JULY</v>
      </c>
      <c r="D25" s="23" t="s">
        <v>40</v>
      </c>
      <c r="E25" s="3" t="s">
        <v>82</v>
      </c>
      <c r="F25" s="23" t="s">
        <v>143</v>
      </c>
      <c r="G25" s="3" t="s">
        <v>255</v>
      </c>
      <c r="H25" s="37">
        <v>3078</v>
      </c>
      <c r="I25" s="37">
        <v>2359</v>
      </c>
      <c r="J25" s="37">
        <v>3075</v>
      </c>
      <c r="K25" s="38">
        <v>2204</v>
      </c>
    </row>
    <row r="26" spans="2:11" ht="12">
      <c r="B26" s="3" t="str">
        <f t="shared" si="0"/>
        <v>2022-23</v>
      </c>
      <c r="C26" s="3" t="str">
        <f t="shared" si="1"/>
        <v>JULY</v>
      </c>
      <c r="D26" s="23" t="s">
        <v>41</v>
      </c>
      <c r="E26" s="3" t="s">
        <v>83</v>
      </c>
      <c r="F26" s="23" t="s">
        <v>144</v>
      </c>
      <c r="G26" s="3" t="s">
        <v>256</v>
      </c>
      <c r="H26" s="37">
        <v>4736</v>
      </c>
      <c r="I26" s="37">
        <v>2369</v>
      </c>
      <c r="J26" s="37">
        <v>4545</v>
      </c>
      <c r="K26" s="38">
        <v>2336</v>
      </c>
    </row>
    <row r="27" spans="2:11" ht="12">
      <c r="B27" s="3" t="str">
        <f t="shared" si="0"/>
        <v>2022-23</v>
      </c>
      <c r="C27" s="3" t="str">
        <f t="shared" si="1"/>
        <v>JULY</v>
      </c>
      <c r="D27" s="23" t="s">
        <v>41</v>
      </c>
      <c r="E27" s="3" t="s">
        <v>83</v>
      </c>
      <c r="F27" s="23" t="s">
        <v>145</v>
      </c>
      <c r="G27" s="3" t="s">
        <v>257</v>
      </c>
      <c r="H27" s="37">
        <v>5743</v>
      </c>
      <c r="I27" s="37">
        <v>4382</v>
      </c>
      <c r="J27" s="37">
        <v>5736</v>
      </c>
      <c r="K27" s="38">
        <v>3965</v>
      </c>
    </row>
    <row r="28" spans="2:11" ht="12">
      <c r="B28" s="3" t="str">
        <f t="shared" si="0"/>
        <v>2022-23</v>
      </c>
      <c r="C28" s="3" t="str">
        <f t="shared" si="1"/>
        <v>JULY</v>
      </c>
      <c r="D28" s="23" t="s">
        <v>41</v>
      </c>
      <c r="E28" s="3" t="s">
        <v>83</v>
      </c>
      <c r="F28" s="23" t="s">
        <v>146</v>
      </c>
      <c r="G28" s="3" t="s">
        <v>258</v>
      </c>
      <c r="H28" s="37">
        <v>5130</v>
      </c>
      <c r="I28" s="37">
        <v>4081</v>
      </c>
      <c r="J28" s="37">
        <v>5107</v>
      </c>
      <c r="K28" s="38">
        <v>3720</v>
      </c>
    </row>
    <row r="29" spans="2:11" ht="12">
      <c r="B29" s="3" t="str">
        <f t="shared" si="0"/>
        <v>2022-23</v>
      </c>
      <c r="C29" s="3" t="str">
        <f t="shared" si="1"/>
        <v>JULY</v>
      </c>
      <c r="D29" s="23" t="s">
        <v>41</v>
      </c>
      <c r="E29" s="3" t="s">
        <v>83</v>
      </c>
      <c r="F29" s="23" t="s">
        <v>147</v>
      </c>
      <c r="G29" s="3" t="s">
        <v>259</v>
      </c>
      <c r="H29" s="37">
        <v>8650</v>
      </c>
      <c r="I29" s="37">
        <v>8899</v>
      </c>
      <c r="J29" s="37">
        <v>8642</v>
      </c>
      <c r="K29" s="38">
        <v>7911</v>
      </c>
    </row>
    <row r="30" spans="2:11" ht="12">
      <c r="B30" s="3" t="str">
        <f t="shared" si="0"/>
        <v>2022-23</v>
      </c>
      <c r="C30" s="3" t="str">
        <f t="shared" si="1"/>
        <v>JULY</v>
      </c>
      <c r="D30" s="23" t="s">
        <v>42</v>
      </c>
      <c r="E30" s="3" t="s">
        <v>84</v>
      </c>
      <c r="F30" s="23" t="s">
        <v>148</v>
      </c>
      <c r="G30" s="3" t="s">
        <v>260</v>
      </c>
      <c r="H30" s="37">
        <v>13935</v>
      </c>
      <c r="I30" s="37">
        <v>9486</v>
      </c>
      <c r="J30" s="37">
        <v>12498</v>
      </c>
      <c r="K30" s="38">
        <v>8410</v>
      </c>
    </row>
    <row r="31" spans="2:11" ht="12">
      <c r="B31" s="3" t="str">
        <f t="shared" si="0"/>
        <v>2022-23</v>
      </c>
      <c r="C31" s="3" t="str">
        <f t="shared" si="1"/>
        <v>JULY</v>
      </c>
      <c r="D31" s="23" t="s">
        <v>43</v>
      </c>
      <c r="E31" s="3" t="s">
        <v>85</v>
      </c>
      <c r="F31" s="23" t="s">
        <v>149</v>
      </c>
      <c r="G31" s="3" t="s">
        <v>261</v>
      </c>
      <c r="H31" s="37">
        <v>6255</v>
      </c>
      <c r="I31" s="37">
        <v>3994</v>
      </c>
      <c r="J31" s="37">
        <v>6043</v>
      </c>
      <c r="K31" s="38">
        <v>3802</v>
      </c>
    </row>
    <row r="32" spans="2:11" ht="12">
      <c r="B32" s="3" t="str">
        <f t="shared" si="0"/>
        <v>2022-23</v>
      </c>
      <c r="C32" s="3" t="str">
        <f t="shared" si="1"/>
        <v>JULY</v>
      </c>
      <c r="D32" s="23" t="s">
        <v>43</v>
      </c>
      <c r="E32" s="3" t="s">
        <v>85</v>
      </c>
      <c r="F32" s="23" t="s">
        <v>150</v>
      </c>
      <c r="G32" s="3" t="s">
        <v>262</v>
      </c>
      <c r="H32" s="37">
        <v>3362</v>
      </c>
      <c r="I32" s="37">
        <v>1887</v>
      </c>
      <c r="J32" s="37">
        <v>3340</v>
      </c>
      <c r="K32" s="38">
        <v>1850</v>
      </c>
    </row>
    <row r="33" spans="2:11" ht="12">
      <c r="B33" s="3" t="str">
        <f t="shared" si="0"/>
        <v>2022-23</v>
      </c>
      <c r="C33" s="3" t="str">
        <f t="shared" si="1"/>
        <v>JULY</v>
      </c>
      <c r="D33" s="23" t="s">
        <v>43</v>
      </c>
      <c r="E33" s="3" t="s">
        <v>85</v>
      </c>
      <c r="F33" s="23" t="s">
        <v>151</v>
      </c>
      <c r="G33" s="3" t="s">
        <v>263</v>
      </c>
      <c r="H33" s="37">
        <v>6042</v>
      </c>
      <c r="I33" s="37">
        <v>3579</v>
      </c>
      <c r="J33" s="37">
        <v>6016</v>
      </c>
      <c r="K33" s="38">
        <v>3485</v>
      </c>
    </row>
    <row r="34" spans="2:11" ht="12">
      <c r="B34" s="3" t="str">
        <f t="shared" si="0"/>
        <v>2022-23</v>
      </c>
      <c r="C34" s="3" t="str">
        <f t="shared" si="1"/>
        <v>JULY</v>
      </c>
      <c r="D34" s="23" t="s">
        <v>43</v>
      </c>
      <c r="E34" s="3" t="s">
        <v>85</v>
      </c>
      <c r="F34" s="23" t="s">
        <v>152</v>
      </c>
      <c r="G34" s="3" t="s">
        <v>264</v>
      </c>
      <c r="H34" s="37">
        <v>4620</v>
      </c>
      <c r="I34" s="37">
        <v>1546</v>
      </c>
      <c r="J34" s="37">
        <v>4304</v>
      </c>
      <c r="K34" s="38">
        <v>1523</v>
      </c>
    </row>
    <row r="35" spans="2:11" ht="12">
      <c r="B35" s="3" t="str">
        <f t="shared" si="0"/>
        <v>2022-23</v>
      </c>
      <c r="C35" s="3" t="str">
        <f t="shared" si="1"/>
        <v>JULY</v>
      </c>
      <c r="D35" s="23" t="s">
        <v>43</v>
      </c>
      <c r="E35" s="3" t="s">
        <v>85</v>
      </c>
      <c r="F35" s="23" t="s">
        <v>153</v>
      </c>
      <c r="G35" s="3" t="s">
        <v>265</v>
      </c>
      <c r="H35" s="37">
        <v>4640</v>
      </c>
      <c r="I35" s="37">
        <v>1372</v>
      </c>
      <c r="J35" s="37">
        <v>4266</v>
      </c>
      <c r="K35" s="38">
        <v>1347</v>
      </c>
    </row>
    <row r="36" spans="2:11" ht="12">
      <c r="B36" s="3" t="str">
        <f t="shared" si="0"/>
        <v>2022-23</v>
      </c>
      <c r="C36" s="3" t="str">
        <f t="shared" si="1"/>
        <v>JULY</v>
      </c>
      <c r="D36" s="23" t="s">
        <v>44</v>
      </c>
      <c r="E36" s="3" t="s">
        <v>86</v>
      </c>
      <c r="F36" s="23" t="s">
        <v>154</v>
      </c>
      <c r="G36" s="3" t="s">
        <v>266</v>
      </c>
      <c r="H36" s="37">
        <v>16418</v>
      </c>
      <c r="I36" s="37">
        <v>12607</v>
      </c>
      <c r="J36" s="37">
        <v>15900</v>
      </c>
      <c r="K36" s="38">
        <v>11811</v>
      </c>
    </row>
    <row r="37" spans="2:11" ht="12">
      <c r="B37" s="3" t="str">
        <f t="shared" si="0"/>
        <v>2022-23</v>
      </c>
      <c r="C37" s="3" t="str">
        <f t="shared" si="1"/>
        <v>JULY</v>
      </c>
      <c r="D37" s="23" t="s">
        <v>45</v>
      </c>
      <c r="E37" s="3" t="s">
        <v>87</v>
      </c>
      <c r="F37" s="23" t="s">
        <v>155</v>
      </c>
      <c r="G37" s="3" t="s">
        <v>267</v>
      </c>
      <c r="H37" s="37">
        <v>23999</v>
      </c>
      <c r="I37" s="37">
        <v>18093</v>
      </c>
      <c r="J37" s="37">
        <v>22535</v>
      </c>
      <c r="K37" s="38">
        <v>14381</v>
      </c>
    </row>
    <row r="38" spans="2:11" ht="12">
      <c r="B38" s="3" t="str">
        <f t="shared" si="0"/>
        <v>2022-23</v>
      </c>
      <c r="C38" s="3" t="str">
        <f t="shared" si="1"/>
        <v>JULY</v>
      </c>
      <c r="D38" s="23" t="s">
        <v>46</v>
      </c>
      <c r="E38" s="3" t="s">
        <v>88</v>
      </c>
      <c r="F38" s="23" t="s">
        <v>156</v>
      </c>
      <c r="G38" s="3" t="s">
        <v>268</v>
      </c>
      <c r="H38" s="37">
        <v>4705</v>
      </c>
      <c r="I38" s="37">
        <v>5004</v>
      </c>
      <c r="J38" s="37">
        <v>4593</v>
      </c>
      <c r="K38" s="38">
        <v>4696</v>
      </c>
    </row>
    <row r="39" spans="2:11" ht="12">
      <c r="B39" s="3" t="str">
        <f t="shared" si="0"/>
        <v>2022-23</v>
      </c>
      <c r="C39" s="3" t="str">
        <f t="shared" si="1"/>
        <v>JULY</v>
      </c>
      <c r="D39" s="23" t="s">
        <v>46</v>
      </c>
      <c r="E39" s="3" t="s">
        <v>88</v>
      </c>
      <c r="F39" s="23" t="s">
        <v>157</v>
      </c>
      <c r="G39" s="3" t="s">
        <v>269</v>
      </c>
      <c r="H39" s="37">
        <v>3375</v>
      </c>
      <c r="I39" s="37">
        <v>3430</v>
      </c>
      <c r="J39" s="37">
        <v>3262</v>
      </c>
      <c r="K39" s="38">
        <v>3280</v>
      </c>
    </row>
    <row r="40" spans="2:11" ht="12">
      <c r="B40" s="3" t="str">
        <f t="shared" si="0"/>
        <v>2022-23</v>
      </c>
      <c r="C40" s="3" t="str">
        <f t="shared" si="1"/>
        <v>JULY</v>
      </c>
      <c r="D40" s="23" t="s">
        <v>46</v>
      </c>
      <c r="E40" s="3" t="s">
        <v>88</v>
      </c>
      <c r="F40" s="23" t="s">
        <v>158</v>
      </c>
      <c r="G40" s="3" t="s">
        <v>270</v>
      </c>
      <c r="H40" s="37">
        <v>6094</v>
      </c>
      <c r="I40" s="37">
        <v>6830</v>
      </c>
      <c r="J40" s="37">
        <v>6043</v>
      </c>
      <c r="K40" s="38">
        <v>6567</v>
      </c>
    </row>
    <row r="41" spans="2:11" ht="12">
      <c r="B41" s="3" t="str">
        <f t="shared" si="0"/>
        <v>2022-23</v>
      </c>
      <c r="C41" s="3" t="str">
        <f t="shared" si="1"/>
        <v>JULY</v>
      </c>
      <c r="D41" s="23" t="s">
        <v>46</v>
      </c>
      <c r="E41" s="3" t="s">
        <v>88</v>
      </c>
      <c r="F41" s="23" t="s">
        <v>159</v>
      </c>
      <c r="G41" s="3" t="s">
        <v>271</v>
      </c>
      <c r="H41" s="37">
        <v>5293</v>
      </c>
      <c r="I41" s="37">
        <v>4725</v>
      </c>
      <c r="J41" s="37">
        <v>5260</v>
      </c>
      <c r="K41" s="38">
        <v>3608</v>
      </c>
    </row>
    <row r="42" spans="2:11" ht="12">
      <c r="B42" s="3" t="str">
        <f t="shared" si="0"/>
        <v>2022-23</v>
      </c>
      <c r="C42" s="3" t="str">
        <f t="shared" si="1"/>
        <v>JULY</v>
      </c>
      <c r="D42" s="23" t="s">
        <v>46</v>
      </c>
      <c r="E42" s="3" t="s">
        <v>88</v>
      </c>
      <c r="F42" s="23" t="s">
        <v>160</v>
      </c>
      <c r="G42" s="3" t="s">
        <v>272</v>
      </c>
      <c r="H42" s="37">
        <v>9869</v>
      </c>
      <c r="I42" s="37">
        <v>6606</v>
      </c>
      <c r="J42" s="37">
        <v>9004</v>
      </c>
      <c r="K42" s="38">
        <v>6516</v>
      </c>
    </row>
    <row r="43" spans="2:11" ht="12">
      <c r="B43" s="3" t="str">
        <f t="shared" si="0"/>
        <v>2022-23</v>
      </c>
      <c r="C43" s="3" t="str">
        <f t="shared" si="1"/>
        <v>JULY</v>
      </c>
      <c r="D43" s="23" t="s">
        <v>46</v>
      </c>
      <c r="E43" s="3" t="s">
        <v>88</v>
      </c>
      <c r="F43" s="23" t="s">
        <v>161</v>
      </c>
      <c r="G43" s="3" t="s">
        <v>273</v>
      </c>
      <c r="H43" s="37">
        <v>9996</v>
      </c>
      <c r="I43" s="37">
        <v>8896</v>
      </c>
      <c r="J43" s="37">
        <v>9616</v>
      </c>
      <c r="K43" s="38">
        <v>8458</v>
      </c>
    </row>
    <row r="44" spans="2:11" ht="12">
      <c r="B44" s="3" t="str">
        <f t="shared" si="0"/>
        <v>2022-23</v>
      </c>
      <c r="C44" s="3" t="str">
        <f t="shared" si="1"/>
        <v>JULY</v>
      </c>
      <c r="D44" s="23" t="s">
        <v>46</v>
      </c>
      <c r="E44" s="3" t="s">
        <v>88</v>
      </c>
      <c r="F44" s="23" t="s">
        <v>162</v>
      </c>
      <c r="G44" s="3" t="s">
        <v>274</v>
      </c>
      <c r="H44" s="37">
        <v>12709</v>
      </c>
      <c r="I44" s="37">
        <v>7175</v>
      </c>
      <c r="J44" s="37">
        <v>12364</v>
      </c>
      <c r="K44" s="38">
        <v>7001</v>
      </c>
    </row>
    <row r="45" spans="2:11" ht="12">
      <c r="B45" s="3" t="str">
        <f t="shared" si="0"/>
        <v>2022-23</v>
      </c>
      <c r="C45" s="3" t="str">
        <f t="shared" si="1"/>
        <v>JULY</v>
      </c>
      <c r="D45" s="23" t="s">
        <v>46</v>
      </c>
      <c r="E45" s="3" t="s">
        <v>88</v>
      </c>
      <c r="F45" s="23" t="s">
        <v>163</v>
      </c>
      <c r="G45" s="3" t="s">
        <v>275</v>
      </c>
      <c r="H45" s="37">
        <v>3763</v>
      </c>
      <c r="I45" s="37">
        <v>3433</v>
      </c>
      <c r="J45" s="37">
        <v>3485</v>
      </c>
      <c r="K45" s="38">
        <v>3239</v>
      </c>
    </row>
    <row r="46" spans="2:11" ht="12">
      <c r="B46" s="3" t="str">
        <f t="shared" si="0"/>
        <v>2022-23</v>
      </c>
      <c r="C46" s="3" t="str">
        <f t="shared" si="1"/>
        <v>JULY</v>
      </c>
      <c r="D46" s="23" t="s">
        <v>47</v>
      </c>
      <c r="E46" s="3" t="s">
        <v>89</v>
      </c>
      <c r="F46" s="23" t="s">
        <v>164</v>
      </c>
      <c r="G46" s="3" t="s">
        <v>276</v>
      </c>
      <c r="H46" s="37">
        <v>14774</v>
      </c>
      <c r="I46" s="37">
        <v>11708</v>
      </c>
      <c r="J46" s="37">
        <v>13907</v>
      </c>
      <c r="K46" s="38">
        <v>11334</v>
      </c>
    </row>
    <row r="47" spans="2:11" ht="12">
      <c r="B47" s="3" t="str">
        <f t="shared" si="0"/>
        <v>2022-23</v>
      </c>
      <c r="C47" s="3" t="str">
        <f t="shared" si="1"/>
        <v>JULY</v>
      </c>
      <c r="D47" s="23" t="s">
        <v>48</v>
      </c>
      <c r="E47" s="3" t="s">
        <v>90</v>
      </c>
      <c r="F47" s="23" t="s">
        <v>165</v>
      </c>
      <c r="G47" s="3" t="s">
        <v>277</v>
      </c>
      <c r="H47" s="37">
        <v>5906</v>
      </c>
      <c r="I47" s="37">
        <v>6083</v>
      </c>
      <c r="J47" s="37">
        <v>5894</v>
      </c>
      <c r="K47" s="38">
        <v>6030</v>
      </c>
    </row>
    <row r="48" spans="2:11" ht="12">
      <c r="B48" s="3" t="str">
        <f t="shared" si="0"/>
        <v>2022-23</v>
      </c>
      <c r="C48" s="3" t="str">
        <f t="shared" si="1"/>
        <v>JULY</v>
      </c>
      <c r="D48" s="23" t="s">
        <v>48</v>
      </c>
      <c r="E48" s="3" t="s">
        <v>90</v>
      </c>
      <c r="F48" s="23" t="s">
        <v>166</v>
      </c>
      <c r="G48" s="3" t="s">
        <v>278</v>
      </c>
      <c r="H48" s="37">
        <v>3380</v>
      </c>
      <c r="I48" s="37">
        <v>3057</v>
      </c>
      <c r="J48" s="37">
        <v>3365</v>
      </c>
      <c r="K48" s="38">
        <v>3023</v>
      </c>
    </row>
    <row r="49" spans="2:11" ht="12">
      <c r="B49" s="3" t="str">
        <f aca="true" t="shared" si="2" ref="B49:B80">$B$15</f>
        <v>2022-23</v>
      </c>
      <c r="C49" s="3" t="str">
        <f aca="true" t="shared" si="3" ref="C49:C80">$C$15</f>
        <v>JULY</v>
      </c>
      <c r="D49" s="23" t="s">
        <v>48</v>
      </c>
      <c r="E49" s="3" t="s">
        <v>90</v>
      </c>
      <c r="F49" s="23" t="s">
        <v>167</v>
      </c>
      <c r="G49" s="3" t="s">
        <v>279</v>
      </c>
      <c r="H49" s="37">
        <v>2735</v>
      </c>
      <c r="I49" s="37">
        <v>3674</v>
      </c>
      <c r="J49" s="37">
        <v>2670</v>
      </c>
      <c r="K49" s="38">
        <v>3354</v>
      </c>
    </row>
    <row r="50" spans="2:11" ht="12">
      <c r="B50" s="3" t="str">
        <f t="shared" si="2"/>
        <v>2022-23</v>
      </c>
      <c r="C50" s="3" t="str">
        <f t="shared" si="3"/>
        <v>JULY</v>
      </c>
      <c r="D50" s="23" t="s">
        <v>49</v>
      </c>
      <c r="E50" s="3" t="s">
        <v>91</v>
      </c>
      <c r="F50" s="23" t="s">
        <v>168</v>
      </c>
      <c r="G50" s="3" t="s">
        <v>280</v>
      </c>
      <c r="H50" s="37">
        <v>21939</v>
      </c>
      <c r="I50" s="37">
        <v>10182</v>
      </c>
      <c r="J50" s="37">
        <v>21615</v>
      </c>
      <c r="K50" s="38">
        <v>9642</v>
      </c>
    </row>
    <row r="51" spans="2:11" ht="12">
      <c r="B51" s="3" t="str">
        <f t="shared" si="2"/>
        <v>2022-23</v>
      </c>
      <c r="C51" s="3" t="str">
        <f t="shared" si="3"/>
        <v>JULY</v>
      </c>
      <c r="D51" s="23" t="s">
        <v>50</v>
      </c>
      <c r="E51" s="3" t="s">
        <v>92</v>
      </c>
      <c r="F51" s="23" t="s">
        <v>169</v>
      </c>
      <c r="G51" s="3" t="s">
        <v>281</v>
      </c>
      <c r="H51" s="37">
        <v>11653</v>
      </c>
      <c r="I51" s="37">
        <v>8755</v>
      </c>
      <c r="J51" s="37">
        <v>11604</v>
      </c>
      <c r="K51" s="38">
        <v>8382</v>
      </c>
    </row>
    <row r="52" spans="2:11" ht="12">
      <c r="B52" s="3" t="str">
        <f t="shared" si="2"/>
        <v>2022-23</v>
      </c>
      <c r="C52" s="3" t="str">
        <f t="shared" si="3"/>
        <v>JULY</v>
      </c>
      <c r="D52" s="23" t="s">
        <v>51</v>
      </c>
      <c r="E52" s="3" t="s">
        <v>93</v>
      </c>
      <c r="F52" s="23" t="s">
        <v>170</v>
      </c>
      <c r="G52" s="3" t="s">
        <v>282</v>
      </c>
      <c r="H52" s="37">
        <v>4404</v>
      </c>
      <c r="I52" s="37">
        <v>4861</v>
      </c>
      <c r="J52" s="37">
        <v>4381</v>
      </c>
      <c r="K52" s="38">
        <v>4261</v>
      </c>
    </row>
    <row r="53" spans="2:11" ht="12">
      <c r="B53" s="3" t="str">
        <f t="shared" si="2"/>
        <v>2022-23</v>
      </c>
      <c r="C53" s="3" t="str">
        <f t="shared" si="3"/>
        <v>JULY</v>
      </c>
      <c r="D53" s="23" t="s">
        <v>51</v>
      </c>
      <c r="E53" s="3" t="s">
        <v>93</v>
      </c>
      <c r="F53" s="23" t="s">
        <v>171</v>
      </c>
      <c r="G53" s="3" t="s">
        <v>283</v>
      </c>
      <c r="H53" s="37">
        <v>3973</v>
      </c>
      <c r="I53" s="37">
        <v>4857</v>
      </c>
      <c r="J53" s="37">
        <v>3946</v>
      </c>
      <c r="K53" s="38">
        <v>4021</v>
      </c>
    </row>
    <row r="54" spans="2:11" ht="12">
      <c r="B54" s="3" t="str">
        <f t="shared" si="2"/>
        <v>2022-23</v>
      </c>
      <c r="C54" s="3" t="str">
        <f t="shared" si="3"/>
        <v>JULY</v>
      </c>
      <c r="D54" s="23" t="s">
        <v>51</v>
      </c>
      <c r="E54" s="3" t="s">
        <v>93</v>
      </c>
      <c r="F54" s="23" t="s">
        <v>172</v>
      </c>
      <c r="G54" s="3" t="s">
        <v>284</v>
      </c>
      <c r="H54" s="37">
        <v>5213</v>
      </c>
      <c r="I54" s="37">
        <v>5319</v>
      </c>
      <c r="J54" s="37">
        <v>5156</v>
      </c>
      <c r="K54" s="38">
        <v>4722</v>
      </c>
    </row>
    <row r="55" spans="2:11" ht="12">
      <c r="B55" s="3" t="str">
        <f t="shared" si="2"/>
        <v>2022-23</v>
      </c>
      <c r="C55" s="3" t="str">
        <f t="shared" si="3"/>
        <v>JULY</v>
      </c>
      <c r="D55" s="23" t="s">
        <v>52</v>
      </c>
      <c r="E55" s="3" t="s">
        <v>94</v>
      </c>
      <c r="F55" s="23" t="s">
        <v>173</v>
      </c>
      <c r="G55" s="3" t="s">
        <v>285</v>
      </c>
      <c r="H55" s="37">
        <v>28376</v>
      </c>
      <c r="I55" s="37">
        <v>18235</v>
      </c>
      <c r="J55" s="37">
        <v>27827</v>
      </c>
      <c r="K55" s="38">
        <v>16723</v>
      </c>
    </row>
    <row r="56" spans="2:11" ht="12">
      <c r="B56" s="3" t="str">
        <f t="shared" si="2"/>
        <v>2022-23</v>
      </c>
      <c r="C56" s="3" t="str">
        <f t="shared" si="3"/>
        <v>JULY</v>
      </c>
      <c r="D56" s="23" t="s">
        <v>53</v>
      </c>
      <c r="E56" s="3" t="s">
        <v>95</v>
      </c>
      <c r="F56" s="23" t="s">
        <v>174</v>
      </c>
      <c r="G56" s="3" t="s">
        <v>286</v>
      </c>
      <c r="H56" s="37">
        <v>39694</v>
      </c>
      <c r="I56" s="37">
        <v>30604</v>
      </c>
      <c r="J56" s="37">
        <v>36577</v>
      </c>
      <c r="K56" s="38">
        <v>25555</v>
      </c>
    </row>
    <row r="57" spans="2:11" ht="12">
      <c r="B57" s="3" t="str">
        <f t="shared" si="2"/>
        <v>2022-23</v>
      </c>
      <c r="C57" s="3" t="str">
        <f t="shared" si="3"/>
        <v>JULY</v>
      </c>
      <c r="D57" s="23" t="s">
        <v>54</v>
      </c>
      <c r="E57" s="3" t="s">
        <v>96</v>
      </c>
      <c r="F57" s="23" t="s">
        <v>175</v>
      </c>
      <c r="G57" s="3" t="s">
        <v>287</v>
      </c>
      <c r="H57" s="37">
        <v>12426</v>
      </c>
      <c r="I57" s="37">
        <v>5386</v>
      </c>
      <c r="J57" s="37">
        <v>11784</v>
      </c>
      <c r="K57" s="38">
        <v>5043</v>
      </c>
    </row>
    <row r="58" spans="2:11" ht="12">
      <c r="B58" s="3" t="str">
        <f t="shared" si="2"/>
        <v>2022-23</v>
      </c>
      <c r="C58" s="3" t="str">
        <f t="shared" si="3"/>
        <v>JULY</v>
      </c>
      <c r="D58" s="23" t="s">
        <v>54</v>
      </c>
      <c r="E58" s="3" t="s">
        <v>96</v>
      </c>
      <c r="F58" s="23" t="s">
        <v>176</v>
      </c>
      <c r="G58" s="3" t="s">
        <v>288</v>
      </c>
      <c r="H58" s="37">
        <v>7795</v>
      </c>
      <c r="I58" s="37">
        <v>9397</v>
      </c>
      <c r="J58" s="37">
        <v>7489</v>
      </c>
      <c r="K58" s="38">
        <v>8474</v>
      </c>
    </row>
    <row r="59" spans="2:11" ht="12">
      <c r="B59" s="3" t="str">
        <f t="shared" si="2"/>
        <v>2022-23</v>
      </c>
      <c r="C59" s="3" t="str">
        <f t="shared" si="3"/>
        <v>JULY</v>
      </c>
      <c r="D59" s="23" t="s">
        <v>54</v>
      </c>
      <c r="E59" s="3" t="s">
        <v>96</v>
      </c>
      <c r="F59" s="23" t="s">
        <v>177</v>
      </c>
      <c r="G59" s="3" t="s">
        <v>289</v>
      </c>
      <c r="H59" s="37">
        <v>4536</v>
      </c>
      <c r="I59" s="37">
        <v>2927</v>
      </c>
      <c r="J59" s="37">
        <v>4484</v>
      </c>
      <c r="K59" s="38">
        <v>2464</v>
      </c>
    </row>
    <row r="60" spans="2:11" ht="12">
      <c r="B60" s="3" t="str">
        <f t="shared" si="2"/>
        <v>2022-23</v>
      </c>
      <c r="C60" s="3" t="str">
        <f t="shared" si="3"/>
        <v>JULY</v>
      </c>
      <c r="D60" s="23" t="s">
        <v>55</v>
      </c>
      <c r="E60" s="3" t="s">
        <v>97</v>
      </c>
      <c r="F60" s="23" t="s">
        <v>178</v>
      </c>
      <c r="G60" s="3" t="s">
        <v>290</v>
      </c>
      <c r="H60" s="37">
        <v>36936</v>
      </c>
      <c r="I60" s="37">
        <v>24957</v>
      </c>
      <c r="J60" s="37">
        <v>32982</v>
      </c>
      <c r="K60" s="38">
        <v>18302</v>
      </c>
    </row>
    <row r="61" spans="2:11" ht="12">
      <c r="B61" s="3" t="str">
        <f t="shared" si="2"/>
        <v>2022-23</v>
      </c>
      <c r="C61" s="3" t="str">
        <f t="shared" si="3"/>
        <v>JULY</v>
      </c>
      <c r="D61" s="23" t="s">
        <v>56</v>
      </c>
      <c r="E61" s="3" t="s">
        <v>98</v>
      </c>
      <c r="F61" s="23" t="s">
        <v>179</v>
      </c>
      <c r="G61" s="3" t="s">
        <v>291</v>
      </c>
      <c r="H61" s="37">
        <v>26246</v>
      </c>
      <c r="I61" s="37">
        <v>26031</v>
      </c>
      <c r="J61" s="37">
        <v>24601</v>
      </c>
      <c r="K61" s="38">
        <v>22485</v>
      </c>
    </row>
    <row r="62" spans="2:11" ht="12">
      <c r="B62" s="3" t="str">
        <f t="shared" si="2"/>
        <v>2022-23</v>
      </c>
      <c r="C62" s="3" t="str">
        <f t="shared" si="3"/>
        <v>JULY</v>
      </c>
      <c r="D62" s="23" t="s">
        <v>57</v>
      </c>
      <c r="E62" s="3" t="s">
        <v>99</v>
      </c>
      <c r="F62" s="23" t="s">
        <v>180</v>
      </c>
      <c r="G62" s="3" t="s">
        <v>292</v>
      </c>
      <c r="H62" s="37">
        <v>18955</v>
      </c>
      <c r="I62" s="37">
        <v>12296</v>
      </c>
      <c r="J62" s="37">
        <v>18379</v>
      </c>
      <c r="K62" s="38">
        <v>11917</v>
      </c>
    </row>
    <row r="63" spans="2:11" ht="12">
      <c r="B63" s="3" t="str">
        <f t="shared" si="2"/>
        <v>2022-23</v>
      </c>
      <c r="C63" s="3" t="str">
        <f t="shared" si="3"/>
        <v>JULY</v>
      </c>
      <c r="D63" s="23" t="s">
        <v>58</v>
      </c>
      <c r="E63" s="3" t="s">
        <v>100</v>
      </c>
      <c r="F63" s="23" t="s">
        <v>181</v>
      </c>
      <c r="G63" s="3" t="s">
        <v>293</v>
      </c>
      <c r="H63" s="37">
        <v>2219</v>
      </c>
      <c r="I63" s="37">
        <v>2070</v>
      </c>
      <c r="J63" s="37">
        <v>2157</v>
      </c>
      <c r="K63" s="38">
        <v>2023</v>
      </c>
    </row>
    <row r="64" spans="2:11" ht="12">
      <c r="B64" s="3" t="str">
        <f t="shared" si="2"/>
        <v>2022-23</v>
      </c>
      <c r="C64" s="3" t="str">
        <f t="shared" si="3"/>
        <v>JULY</v>
      </c>
      <c r="D64" s="23" t="s">
        <v>58</v>
      </c>
      <c r="E64" s="3" t="s">
        <v>100</v>
      </c>
      <c r="F64" s="23" t="s">
        <v>182</v>
      </c>
      <c r="G64" s="3" t="s">
        <v>294</v>
      </c>
      <c r="H64" s="37">
        <v>2451</v>
      </c>
      <c r="I64" s="37">
        <v>1923</v>
      </c>
      <c r="J64" s="37">
        <v>2415</v>
      </c>
      <c r="K64" s="38">
        <v>1767</v>
      </c>
    </row>
    <row r="65" spans="2:11" ht="12">
      <c r="B65" s="3" t="str">
        <f t="shared" si="2"/>
        <v>2022-23</v>
      </c>
      <c r="C65" s="3" t="str">
        <f t="shared" si="3"/>
        <v>JULY</v>
      </c>
      <c r="D65" s="23" t="s">
        <v>58</v>
      </c>
      <c r="E65" s="3" t="s">
        <v>100</v>
      </c>
      <c r="F65" s="23" t="s">
        <v>183</v>
      </c>
      <c r="G65" s="3" t="s">
        <v>295</v>
      </c>
      <c r="H65" s="37">
        <v>3124</v>
      </c>
      <c r="I65" s="37">
        <v>3749</v>
      </c>
      <c r="J65" s="37">
        <v>3038</v>
      </c>
      <c r="K65" s="38">
        <v>3706</v>
      </c>
    </row>
    <row r="66" spans="2:11" ht="12">
      <c r="B66" s="3" t="str">
        <f t="shared" si="2"/>
        <v>2022-23</v>
      </c>
      <c r="C66" s="3" t="str">
        <f t="shared" si="3"/>
        <v>JULY</v>
      </c>
      <c r="D66" s="23" t="s">
        <v>58</v>
      </c>
      <c r="E66" s="3" t="s">
        <v>100</v>
      </c>
      <c r="F66" s="23" t="s">
        <v>184</v>
      </c>
      <c r="G66" s="3" t="s">
        <v>296</v>
      </c>
      <c r="H66" s="37">
        <v>3823</v>
      </c>
      <c r="I66" s="37">
        <v>2872</v>
      </c>
      <c r="J66" s="37">
        <v>3779</v>
      </c>
      <c r="K66" s="38">
        <v>2604</v>
      </c>
    </row>
    <row r="67" spans="2:11" ht="12">
      <c r="B67" s="3" t="str">
        <f t="shared" si="2"/>
        <v>2022-23</v>
      </c>
      <c r="C67" s="3" t="str">
        <f t="shared" si="3"/>
        <v>JULY</v>
      </c>
      <c r="D67" s="23" t="s">
        <v>58</v>
      </c>
      <c r="E67" s="3" t="s">
        <v>100</v>
      </c>
      <c r="F67" s="23" t="s">
        <v>185</v>
      </c>
      <c r="G67" s="3" t="s">
        <v>297</v>
      </c>
      <c r="H67" s="37">
        <v>2294</v>
      </c>
      <c r="I67" s="37">
        <v>2577</v>
      </c>
      <c r="J67" s="37">
        <v>2254</v>
      </c>
      <c r="K67" s="38">
        <v>2548</v>
      </c>
    </row>
    <row r="68" spans="2:11" ht="12">
      <c r="B68" s="3" t="str">
        <f t="shared" si="2"/>
        <v>2022-23</v>
      </c>
      <c r="C68" s="3" t="str">
        <f t="shared" si="3"/>
        <v>JULY</v>
      </c>
      <c r="D68" s="23" t="s">
        <v>58</v>
      </c>
      <c r="E68" s="3" t="s">
        <v>100</v>
      </c>
      <c r="F68" s="23" t="s">
        <v>186</v>
      </c>
      <c r="G68" s="3" t="s">
        <v>298</v>
      </c>
      <c r="H68" s="37">
        <v>4212</v>
      </c>
      <c r="I68" s="37">
        <v>5906</v>
      </c>
      <c r="J68" s="37">
        <v>4101</v>
      </c>
      <c r="K68" s="38">
        <v>5810</v>
      </c>
    </row>
    <row r="69" spans="2:11" ht="12">
      <c r="B69" s="3" t="str">
        <f t="shared" si="2"/>
        <v>2022-23</v>
      </c>
      <c r="C69" s="3" t="str">
        <f t="shared" si="3"/>
        <v>JULY</v>
      </c>
      <c r="D69" s="23" t="s">
        <v>59</v>
      </c>
      <c r="E69" s="3" t="s">
        <v>101</v>
      </c>
      <c r="F69" s="23" t="s">
        <v>187</v>
      </c>
      <c r="G69" s="3" t="s">
        <v>299</v>
      </c>
      <c r="H69" s="37">
        <v>13940</v>
      </c>
      <c r="I69" s="37">
        <v>7296</v>
      </c>
      <c r="J69" s="37">
        <v>13386</v>
      </c>
      <c r="K69" s="38">
        <v>6869</v>
      </c>
    </row>
    <row r="70" spans="2:11" ht="12">
      <c r="B70" s="3" t="str">
        <f t="shared" si="2"/>
        <v>2022-23</v>
      </c>
      <c r="C70" s="3" t="str">
        <f t="shared" si="3"/>
        <v>JULY</v>
      </c>
      <c r="D70" s="23" t="s">
        <v>60</v>
      </c>
      <c r="E70" s="3" t="s">
        <v>102</v>
      </c>
      <c r="F70" s="23" t="s">
        <v>188</v>
      </c>
      <c r="G70" s="3" t="s">
        <v>300</v>
      </c>
      <c r="H70" s="37">
        <v>4385</v>
      </c>
      <c r="I70" s="37">
        <v>1980</v>
      </c>
      <c r="J70" s="37">
        <v>4086</v>
      </c>
      <c r="K70" s="38">
        <v>1748</v>
      </c>
    </row>
    <row r="71" spans="2:11" ht="12">
      <c r="B71" s="3" t="str">
        <f t="shared" si="2"/>
        <v>2022-23</v>
      </c>
      <c r="C71" s="3" t="str">
        <f t="shared" si="3"/>
        <v>JULY</v>
      </c>
      <c r="D71" s="23" t="s">
        <v>60</v>
      </c>
      <c r="E71" s="3" t="s">
        <v>102</v>
      </c>
      <c r="F71" s="23" t="s">
        <v>189</v>
      </c>
      <c r="G71" s="3" t="s">
        <v>301</v>
      </c>
      <c r="H71" s="37">
        <v>16022</v>
      </c>
      <c r="I71" s="37">
        <v>8354</v>
      </c>
      <c r="J71" s="37">
        <v>15483</v>
      </c>
      <c r="K71" s="38">
        <v>7946</v>
      </c>
    </row>
    <row r="72" spans="2:11" ht="12">
      <c r="B72" s="3" t="str">
        <f t="shared" si="2"/>
        <v>2022-23</v>
      </c>
      <c r="C72" s="3" t="str">
        <f t="shared" si="3"/>
        <v>JULY</v>
      </c>
      <c r="D72" s="23" t="s">
        <v>60</v>
      </c>
      <c r="E72" s="3" t="s">
        <v>102</v>
      </c>
      <c r="F72" s="23" t="s">
        <v>190</v>
      </c>
      <c r="G72" s="3" t="s">
        <v>302</v>
      </c>
      <c r="H72" s="37">
        <v>9144</v>
      </c>
      <c r="I72" s="37">
        <v>4975</v>
      </c>
      <c r="J72" s="37">
        <v>9046</v>
      </c>
      <c r="K72" s="38">
        <v>4669</v>
      </c>
    </row>
    <row r="73" spans="2:11" ht="12">
      <c r="B73" s="3" t="str">
        <f t="shared" si="2"/>
        <v>2022-23</v>
      </c>
      <c r="C73" s="3" t="str">
        <f t="shared" si="3"/>
        <v>JULY</v>
      </c>
      <c r="D73" s="23" t="s">
        <v>61</v>
      </c>
      <c r="E73" s="3" t="s">
        <v>103</v>
      </c>
      <c r="F73" s="23" t="s">
        <v>191</v>
      </c>
      <c r="G73" s="3" t="s">
        <v>303</v>
      </c>
      <c r="H73" s="37">
        <v>7625</v>
      </c>
      <c r="I73" s="37">
        <v>6195</v>
      </c>
      <c r="J73" s="37">
        <v>7571</v>
      </c>
      <c r="K73" s="38">
        <v>6058</v>
      </c>
    </row>
    <row r="74" spans="2:11" ht="12">
      <c r="B74" s="3" t="str">
        <f t="shared" si="2"/>
        <v>2022-23</v>
      </c>
      <c r="C74" s="3" t="str">
        <f t="shared" si="3"/>
        <v>JULY</v>
      </c>
      <c r="D74" s="23" t="s">
        <v>62</v>
      </c>
      <c r="E74" s="3" t="s">
        <v>104</v>
      </c>
      <c r="F74" s="23" t="s">
        <v>192</v>
      </c>
      <c r="G74" s="3" t="s">
        <v>304</v>
      </c>
      <c r="H74" s="37">
        <v>5774</v>
      </c>
      <c r="I74" s="37">
        <v>3528</v>
      </c>
      <c r="J74" s="37">
        <v>5770</v>
      </c>
      <c r="K74" s="38">
        <v>3467</v>
      </c>
    </row>
    <row r="75" spans="2:11" ht="12">
      <c r="B75" s="3" t="str">
        <f t="shared" si="2"/>
        <v>2022-23</v>
      </c>
      <c r="C75" s="3" t="str">
        <f t="shared" si="3"/>
        <v>JULY</v>
      </c>
      <c r="D75" s="23" t="s">
        <v>62</v>
      </c>
      <c r="E75" s="3" t="s">
        <v>104</v>
      </c>
      <c r="F75" s="23" t="s">
        <v>193</v>
      </c>
      <c r="G75" s="3" t="s">
        <v>305</v>
      </c>
      <c r="H75" s="37">
        <v>2636</v>
      </c>
      <c r="I75" s="37">
        <v>2751</v>
      </c>
      <c r="J75" s="37">
        <v>2630</v>
      </c>
      <c r="K75" s="38">
        <v>2548</v>
      </c>
    </row>
    <row r="76" spans="2:11" ht="12">
      <c r="B76" s="3" t="str">
        <f t="shared" si="2"/>
        <v>2022-23</v>
      </c>
      <c r="C76" s="3" t="str">
        <f t="shared" si="3"/>
        <v>JULY</v>
      </c>
      <c r="D76" s="23" t="s">
        <v>62</v>
      </c>
      <c r="E76" s="3" t="s">
        <v>104</v>
      </c>
      <c r="F76" s="23" t="s">
        <v>194</v>
      </c>
      <c r="G76" s="3" t="s">
        <v>306</v>
      </c>
      <c r="H76" s="37">
        <v>3144</v>
      </c>
      <c r="I76" s="37">
        <v>2856</v>
      </c>
      <c r="J76" s="37">
        <v>3142</v>
      </c>
      <c r="K76" s="38">
        <v>2610</v>
      </c>
    </row>
    <row r="77" spans="2:11" ht="12">
      <c r="B77" s="3" t="str">
        <f t="shared" si="2"/>
        <v>2022-23</v>
      </c>
      <c r="C77" s="3" t="str">
        <f t="shared" si="3"/>
        <v>JULY</v>
      </c>
      <c r="D77" s="23" t="s">
        <v>62</v>
      </c>
      <c r="E77" s="3" t="s">
        <v>104</v>
      </c>
      <c r="F77" s="23" t="s">
        <v>195</v>
      </c>
      <c r="G77" s="3" t="s">
        <v>307</v>
      </c>
      <c r="H77" s="37">
        <v>3340</v>
      </c>
      <c r="I77" s="37">
        <v>3044</v>
      </c>
      <c r="J77" s="37">
        <v>3334</v>
      </c>
      <c r="K77" s="38">
        <v>2780</v>
      </c>
    </row>
    <row r="78" spans="2:11" ht="12">
      <c r="B78" s="3" t="str">
        <f t="shared" si="2"/>
        <v>2022-23</v>
      </c>
      <c r="C78" s="3" t="str">
        <f t="shared" si="3"/>
        <v>JULY</v>
      </c>
      <c r="D78" s="23" t="s">
        <v>62</v>
      </c>
      <c r="E78" s="3" t="s">
        <v>104</v>
      </c>
      <c r="F78" s="23" t="s">
        <v>196</v>
      </c>
      <c r="G78" s="3" t="s">
        <v>308</v>
      </c>
      <c r="H78" s="37">
        <v>3021</v>
      </c>
      <c r="I78" s="37">
        <v>3703</v>
      </c>
      <c r="J78" s="37">
        <v>3010</v>
      </c>
      <c r="K78" s="38">
        <v>3523</v>
      </c>
    </row>
    <row r="79" spans="2:11" ht="12">
      <c r="B79" s="3" t="str">
        <f t="shared" si="2"/>
        <v>2022-23</v>
      </c>
      <c r="C79" s="3" t="str">
        <f t="shared" si="3"/>
        <v>JULY</v>
      </c>
      <c r="D79" s="23" t="s">
        <v>62</v>
      </c>
      <c r="E79" s="3" t="s">
        <v>104</v>
      </c>
      <c r="F79" s="23" t="s">
        <v>197</v>
      </c>
      <c r="G79" s="3" t="s">
        <v>309</v>
      </c>
      <c r="H79" s="37">
        <v>6598</v>
      </c>
      <c r="I79" s="37">
        <v>3832</v>
      </c>
      <c r="J79" s="37">
        <v>6588</v>
      </c>
      <c r="K79" s="38">
        <v>3598</v>
      </c>
    </row>
    <row r="80" spans="2:11" ht="12">
      <c r="B80" s="3" t="str">
        <f t="shared" si="2"/>
        <v>2022-23</v>
      </c>
      <c r="C80" s="3" t="str">
        <f t="shared" si="3"/>
        <v>JULY</v>
      </c>
      <c r="D80" s="23" t="s">
        <v>62</v>
      </c>
      <c r="E80" s="3" t="s">
        <v>104</v>
      </c>
      <c r="F80" s="23" t="s">
        <v>198</v>
      </c>
      <c r="G80" s="3" t="s">
        <v>310</v>
      </c>
      <c r="H80" s="37">
        <v>3428</v>
      </c>
      <c r="I80" s="37">
        <v>3034</v>
      </c>
      <c r="J80" s="37">
        <v>3420</v>
      </c>
      <c r="K80" s="38">
        <v>2973</v>
      </c>
    </row>
    <row r="81" spans="2:11" ht="12">
      <c r="B81" s="3" t="str">
        <f aca="true" t="shared" si="4" ref="B81:B112">$B$15</f>
        <v>2022-23</v>
      </c>
      <c r="C81" s="3" t="str">
        <f aca="true" t="shared" si="5" ref="C81:C112">$C$15</f>
        <v>JULY</v>
      </c>
      <c r="D81" s="23" t="s">
        <v>62</v>
      </c>
      <c r="E81" s="3" t="s">
        <v>104</v>
      </c>
      <c r="F81" s="23" t="s">
        <v>199</v>
      </c>
      <c r="G81" s="3" t="s">
        <v>311</v>
      </c>
      <c r="H81" s="37">
        <v>4719</v>
      </c>
      <c r="I81" s="37">
        <v>3242</v>
      </c>
      <c r="J81" s="37">
        <v>4711</v>
      </c>
      <c r="K81" s="38">
        <v>3135</v>
      </c>
    </row>
    <row r="82" spans="2:11" ht="12">
      <c r="B82" s="3" t="str">
        <f t="shared" si="4"/>
        <v>2022-23</v>
      </c>
      <c r="C82" s="3" t="str">
        <f t="shared" si="5"/>
        <v>JULY</v>
      </c>
      <c r="D82" s="23" t="s">
        <v>62</v>
      </c>
      <c r="E82" s="3" t="s">
        <v>104</v>
      </c>
      <c r="F82" s="23" t="s">
        <v>200</v>
      </c>
      <c r="G82" s="3" t="s">
        <v>312</v>
      </c>
      <c r="H82" s="37">
        <v>7000</v>
      </c>
      <c r="I82" s="37">
        <v>4577</v>
      </c>
      <c r="J82" s="37">
        <v>6838</v>
      </c>
      <c r="K82" s="38">
        <v>4351</v>
      </c>
    </row>
    <row r="83" spans="2:11" ht="12">
      <c r="B83" s="3" t="str">
        <f t="shared" si="4"/>
        <v>2022-23</v>
      </c>
      <c r="C83" s="3" t="str">
        <f t="shared" si="5"/>
        <v>JULY</v>
      </c>
      <c r="D83" s="23" t="s">
        <v>62</v>
      </c>
      <c r="E83" s="3" t="s">
        <v>104</v>
      </c>
      <c r="F83" s="23" t="s">
        <v>201</v>
      </c>
      <c r="G83" s="3" t="s">
        <v>313</v>
      </c>
      <c r="H83" s="37">
        <v>10567</v>
      </c>
      <c r="I83" s="37">
        <v>9910</v>
      </c>
      <c r="J83" s="37">
        <v>10528</v>
      </c>
      <c r="K83" s="38">
        <v>9272</v>
      </c>
    </row>
    <row r="84" spans="2:11" ht="12">
      <c r="B84" s="3" t="str">
        <f t="shared" si="4"/>
        <v>2022-23</v>
      </c>
      <c r="C84" s="3" t="str">
        <f t="shared" si="5"/>
        <v>JULY</v>
      </c>
      <c r="D84" s="23" t="s">
        <v>63</v>
      </c>
      <c r="E84" s="3" t="s">
        <v>105</v>
      </c>
      <c r="F84" s="23" t="s">
        <v>202</v>
      </c>
      <c r="G84" s="3" t="s">
        <v>314</v>
      </c>
      <c r="H84" s="37">
        <v>5106</v>
      </c>
      <c r="I84" s="37">
        <v>3065</v>
      </c>
      <c r="J84" s="37">
        <v>5036</v>
      </c>
      <c r="K84" s="38">
        <v>2999</v>
      </c>
    </row>
    <row r="85" spans="2:11" ht="12">
      <c r="B85" s="3" t="str">
        <f t="shared" si="4"/>
        <v>2022-23</v>
      </c>
      <c r="C85" s="3" t="str">
        <f t="shared" si="5"/>
        <v>JULY</v>
      </c>
      <c r="D85" s="23" t="s">
        <v>63</v>
      </c>
      <c r="E85" s="3" t="s">
        <v>105</v>
      </c>
      <c r="F85" s="23" t="s">
        <v>203</v>
      </c>
      <c r="G85" s="3" t="s">
        <v>315</v>
      </c>
      <c r="H85" s="37">
        <v>4237</v>
      </c>
      <c r="I85" s="37">
        <v>1891</v>
      </c>
      <c r="J85" s="37">
        <v>4234</v>
      </c>
      <c r="K85" s="38">
        <v>1879</v>
      </c>
    </row>
    <row r="86" spans="2:11" ht="12">
      <c r="B86" s="3" t="str">
        <f t="shared" si="4"/>
        <v>2022-23</v>
      </c>
      <c r="C86" s="3" t="str">
        <f t="shared" si="5"/>
        <v>JULY</v>
      </c>
      <c r="D86" s="23" t="s">
        <v>63</v>
      </c>
      <c r="E86" s="3" t="s">
        <v>105</v>
      </c>
      <c r="F86" s="23" t="s">
        <v>204</v>
      </c>
      <c r="G86" s="3" t="s">
        <v>316</v>
      </c>
      <c r="H86" s="37">
        <v>3154</v>
      </c>
      <c r="I86" s="37">
        <v>2874</v>
      </c>
      <c r="J86" s="37">
        <v>2939</v>
      </c>
      <c r="K86" s="38">
        <v>2560</v>
      </c>
    </row>
    <row r="87" spans="2:11" ht="12">
      <c r="B87" s="3" t="str">
        <f t="shared" si="4"/>
        <v>2022-23</v>
      </c>
      <c r="C87" s="3" t="str">
        <f t="shared" si="5"/>
        <v>JULY</v>
      </c>
      <c r="D87" s="23" t="s">
        <v>63</v>
      </c>
      <c r="E87" s="3" t="s">
        <v>105</v>
      </c>
      <c r="F87" s="23" t="s">
        <v>205</v>
      </c>
      <c r="G87" s="3" t="s">
        <v>317</v>
      </c>
      <c r="H87" s="37">
        <v>3077</v>
      </c>
      <c r="I87" s="37">
        <v>3228</v>
      </c>
      <c r="J87" s="37">
        <v>2951</v>
      </c>
      <c r="K87" s="38">
        <v>3006</v>
      </c>
    </row>
    <row r="88" spans="2:11" ht="12">
      <c r="B88" s="3" t="str">
        <f t="shared" si="4"/>
        <v>2022-23</v>
      </c>
      <c r="C88" s="3" t="str">
        <f t="shared" si="5"/>
        <v>JULY</v>
      </c>
      <c r="D88" s="23" t="s">
        <v>63</v>
      </c>
      <c r="E88" s="3" t="s">
        <v>105</v>
      </c>
      <c r="F88" s="23" t="s">
        <v>206</v>
      </c>
      <c r="G88" s="3" t="s">
        <v>318</v>
      </c>
      <c r="H88" s="37">
        <v>5581</v>
      </c>
      <c r="I88" s="37">
        <v>4732</v>
      </c>
      <c r="J88" s="37">
        <v>5533</v>
      </c>
      <c r="K88" s="38">
        <v>4348</v>
      </c>
    </row>
    <row r="89" spans="2:11" ht="12">
      <c r="B89" s="3" t="str">
        <f t="shared" si="4"/>
        <v>2022-23</v>
      </c>
      <c r="C89" s="3" t="str">
        <f t="shared" si="5"/>
        <v>JULY</v>
      </c>
      <c r="D89" s="23" t="s">
        <v>63</v>
      </c>
      <c r="E89" s="3" t="s">
        <v>105</v>
      </c>
      <c r="F89" s="23" t="s">
        <v>207</v>
      </c>
      <c r="G89" s="3" t="s">
        <v>319</v>
      </c>
      <c r="H89" s="37">
        <v>8174</v>
      </c>
      <c r="I89" s="37">
        <v>5764</v>
      </c>
      <c r="J89" s="37">
        <v>8013</v>
      </c>
      <c r="K89" s="38">
        <v>5639</v>
      </c>
    </row>
    <row r="90" spans="2:11" ht="12">
      <c r="B90" s="3" t="str">
        <f t="shared" si="4"/>
        <v>2022-23</v>
      </c>
      <c r="C90" s="3" t="str">
        <f t="shared" si="5"/>
        <v>JULY</v>
      </c>
      <c r="D90" s="23" t="s">
        <v>64</v>
      </c>
      <c r="E90" s="3" t="s">
        <v>106</v>
      </c>
      <c r="F90" s="23" t="s">
        <v>208</v>
      </c>
      <c r="G90" s="3" t="s">
        <v>320</v>
      </c>
      <c r="H90" s="37">
        <v>14366</v>
      </c>
      <c r="I90" s="37">
        <v>13110</v>
      </c>
      <c r="J90" s="37">
        <v>13823</v>
      </c>
      <c r="K90" s="38">
        <v>12752</v>
      </c>
    </row>
    <row r="91" spans="2:11" ht="12">
      <c r="B91" s="3" t="str">
        <f t="shared" si="4"/>
        <v>2022-23</v>
      </c>
      <c r="C91" s="3" t="str">
        <f t="shared" si="5"/>
        <v>JULY</v>
      </c>
      <c r="D91" s="23" t="s">
        <v>65</v>
      </c>
      <c r="E91" s="3" t="s">
        <v>107</v>
      </c>
      <c r="F91" s="23" t="s">
        <v>209</v>
      </c>
      <c r="G91" s="3" t="s">
        <v>321</v>
      </c>
      <c r="H91" s="37">
        <v>13660</v>
      </c>
      <c r="I91" s="37">
        <v>11448</v>
      </c>
      <c r="J91" s="37">
        <v>13118</v>
      </c>
      <c r="K91" s="38">
        <v>9809</v>
      </c>
    </row>
    <row r="92" spans="2:11" ht="12">
      <c r="B92" s="3" t="str">
        <f t="shared" si="4"/>
        <v>2022-23</v>
      </c>
      <c r="C92" s="3" t="str">
        <f t="shared" si="5"/>
        <v>JULY</v>
      </c>
      <c r="D92" s="23" t="s">
        <v>66</v>
      </c>
      <c r="E92" s="3" t="s">
        <v>108</v>
      </c>
      <c r="F92" s="23" t="s">
        <v>210</v>
      </c>
      <c r="G92" s="3" t="s">
        <v>322</v>
      </c>
      <c r="H92" s="37">
        <v>10947</v>
      </c>
      <c r="I92" s="37">
        <v>7726</v>
      </c>
      <c r="J92" s="37">
        <v>10894</v>
      </c>
      <c r="K92" s="38">
        <v>7598</v>
      </c>
    </row>
    <row r="93" spans="2:11" ht="12">
      <c r="B93" s="3" t="str">
        <f t="shared" si="4"/>
        <v>2022-23</v>
      </c>
      <c r="C93" s="3" t="str">
        <f t="shared" si="5"/>
        <v>JULY</v>
      </c>
      <c r="D93" s="23" t="s">
        <v>67</v>
      </c>
      <c r="E93" s="3" t="s">
        <v>109</v>
      </c>
      <c r="F93" s="23" t="s">
        <v>211</v>
      </c>
      <c r="G93" s="3" t="s">
        <v>323</v>
      </c>
      <c r="H93" s="37">
        <v>3440</v>
      </c>
      <c r="I93" s="37">
        <v>2425</v>
      </c>
      <c r="J93" s="37">
        <v>2922</v>
      </c>
      <c r="K93" s="38">
        <v>2262</v>
      </c>
    </row>
    <row r="94" spans="2:11" ht="12">
      <c r="B94" s="3" t="str">
        <f t="shared" si="4"/>
        <v>2022-23</v>
      </c>
      <c r="C94" s="3" t="str">
        <f t="shared" si="5"/>
        <v>JULY</v>
      </c>
      <c r="D94" s="23" t="s">
        <v>67</v>
      </c>
      <c r="E94" s="3" t="s">
        <v>109</v>
      </c>
      <c r="F94" s="23" t="s">
        <v>212</v>
      </c>
      <c r="G94" s="3" t="s">
        <v>324</v>
      </c>
      <c r="H94" s="37">
        <v>23560</v>
      </c>
      <c r="I94" s="37">
        <v>18076</v>
      </c>
      <c r="J94" s="37">
        <v>22625</v>
      </c>
      <c r="K94" s="38">
        <v>17095</v>
      </c>
    </row>
    <row r="95" spans="2:11" ht="12">
      <c r="B95" s="3" t="str">
        <f t="shared" si="4"/>
        <v>2022-23</v>
      </c>
      <c r="C95" s="3" t="str">
        <f t="shared" si="5"/>
        <v>JULY</v>
      </c>
      <c r="D95" s="23" t="s">
        <v>68</v>
      </c>
      <c r="E95" s="3" t="s">
        <v>110</v>
      </c>
      <c r="F95" s="23" t="s">
        <v>213</v>
      </c>
      <c r="G95" s="3" t="s">
        <v>325</v>
      </c>
      <c r="H95" s="37">
        <v>40185</v>
      </c>
      <c r="I95" s="37">
        <v>34215</v>
      </c>
      <c r="J95" s="37">
        <v>39401</v>
      </c>
      <c r="K95" s="38">
        <v>32335</v>
      </c>
    </row>
    <row r="96" spans="2:11" ht="12">
      <c r="B96" s="3" t="str">
        <f t="shared" si="4"/>
        <v>2022-23</v>
      </c>
      <c r="C96" s="3" t="str">
        <f t="shared" si="5"/>
        <v>JULY</v>
      </c>
      <c r="D96" s="23" t="s">
        <v>69</v>
      </c>
      <c r="E96" s="3" t="s">
        <v>111</v>
      </c>
      <c r="F96" s="23" t="s">
        <v>214</v>
      </c>
      <c r="G96" s="3" t="s">
        <v>326</v>
      </c>
      <c r="H96" s="37">
        <v>9376</v>
      </c>
      <c r="I96" s="37">
        <v>6014</v>
      </c>
      <c r="J96" s="37">
        <v>9326</v>
      </c>
      <c r="K96" s="38">
        <v>5520</v>
      </c>
    </row>
    <row r="97" spans="2:11" ht="12">
      <c r="B97" s="3" t="str">
        <f t="shared" si="4"/>
        <v>2022-23</v>
      </c>
      <c r="C97" s="3" t="str">
        <f t="shared" si="5"/>
        <v>JULY</v>
      </c>
      <c r="D97" s="23" t="s">
        <v>70</v>
      </c>
      <c r="E97" s="3" t="s">
        <v>112</v>
      </c>
      <c r="F97" s="23" t="s">
        <v>215</v>
      </c>
      <c r="G97" s="3" t="s">
        <v>327</v>
      </c>
      <c r="H97" s="37">
        <v>2150</v>
      </c>
      <c r="I97" s="37">
        <v>1810</v>
      </c>
      <c r="J97" s="37">
        <v>2149</v>
      </c>
      <c r="K97" s="38">
        <v>1646</v>
      </c>
    </row>
    <row r="98" spans="2:11" ht="12">
      <c r="B98" s="3" t="str">
        <f t="shared" si="4"/>
        <v>2022-23</v>
      </c>
      <c r="C98" s="3" t="str">
        <f t="shared" si="5"/>
        <v>JULY</v>
      </c>
      <c r="D98" s="23" t="s">
        <v>70</v>
      </c>
      <c r="E98" s="3" t="s">
        <v>112</v>
      </c>
      <c r="F98" s="23" t="s">
        <v>216</v>
      </c>
      <c r="G98" s="3" t="s">
        <v>328</v>
      </c>
      <c r="H98" s="37">
        <v>11870</v>
      </c>
      <c r="I98" s="37">
        <v>8340</v>
      </c>
      <c r="J98" s="37">
        <v>11826</v>
      </c>
      <c r="K98" s="38">
        <v>7607</v>
      </c>
    </row>
    <row r="99" spans="2:11" ht="12">
      <c r="B99" s="3" t="str">
        <f t="shared" si="4"/>
        <v>2022-23</v>
      </c>
      <c r="C99" s="3" t="str">
        <f t="shared" si="5"/>
        <v>JULY</v>
      </c>
      <c r="D99" s="23" t="s">
        <v>71</v>
      </c>
      <c r="E99" s="3" t="s">
        <v>113</v>
      </c>
      <c r="F99" s="23" t="s">
        <v>217</v>
      </c>
      <c r="G99" s="3" t="s">
        <v>329</v>
      </c>
      <c r="H99" s="37">
        <v>11541</v>
      </c>
      <c r="I99" s="37">
        <v>6769</v>
      </c>
      <c r="J99" s="37">
        <v>11527</v>
      </c>
      <c r="K99" s="38">
        <v>6363</v>
      </c>
    </row>
    <row r="100" spans="2:11" ht="12">
      <c r="B100" s="3" t="str">
        <f t="shared" si="4"/>
        <v>2022-23</v>
      </c>
      <c r="C100" s="3" t="str">
        <f t="shared" si="5"/>
        <v>JULY</v>
      </c>
      <c r="D100" s="23" t="s">
        <v>72</v>
      </c>
      <c r="E100" s="3" t="s">
        <v>114</v>
      </c>
      <c r="F100" s="23" t="s">
        <v>218</v>
      </c>
      <c r="G100" s="3" t="s">
        <v>330</v>
      </c>
      <c r="H100" s="37">
        <v>14083</v>
      </c>
      <c r="I100" s="37">
        <v>7427</v>
      </c>
      <c r="J100" s="37">
        <v>13397</v>
      </c>
      <c r="K100" s="38">
        <v>5609</v>
      </c>
    </row>
    <row r="101" spans="2:11" ht="12">
      <c r="B101" s="3" t="str">
        <f t="shared" si="4"/>
        <v>2022-23</v>
      </c>
      <c r="C101" s="3" t="str">
        <f t="shared" si="5"/>
        <v>JULY</v>
      </c>
      <c r="D101" s="23" t="s">
        <v>72</v>
      </c>
      <c r="E101" s="3" t="s">
        <v>114</v>
      </c>
      <c r="F101" s="23" t="s">
        <v>219</v>
      </c>
      <c r="G101" s="3" t="s">
        <v>331</v>
      </c>
      <c r="H101" s="37">
        <v>7851</v>
      </c>
      <c r="I101" s="37">
        <v>4370</v>
      </c>
      <c r="J101" s="37">
        <v>7406</v>
      </c>
      <c r="K101" s="38">
        <v>4103</v>
      </c>
    </row>
    <row r="102" spans="2:11" ht="12">
      <c r="B102" s="3" t="str">
        <f t="shared" si="4"/>
        <v>2022-23</v>
      </c>
      <c r="C102" s="3" t="str">
        <f t="shared" si="5"/>
        <v>JULY</v>
      </c>
      <c r="D102" s="23" t="s">
        <v>72</v>
      </c>
      <c r="E102" s="3" t="s">
        <v>114</v>
      </c>
      <c r="F102" s="23" t="s">
        <v>220</v>
      </c>
      <c r="G102" s="3" t="s">
        <v>332</v>
      </c>
      <c r="H102" s="37">
        <v>10878</v>
      </c>
      <c r="I102" s="37">
        <v>10139</v>
      </c>
      <c r="J102" s="37">
        <v>10097</v>
      </c>
      <c r="K102" s="38">
        <v>7955</v>
      </c>
    </row>
    <row r="103" spans="2:11" ht="12">
      <c r="B103" s="3" t="str">
        <f t="shared" si="4"/>
        <v>2022-23</v>
      </c>
      <c r="C103" s="3" t="str">
        <f t="shared" si="5"/>
        <v>JULY</v>
      </c>
      <c r="D103" s="23" t="s">
        <v>73</v>
      </c>
      <c r="E103" s="3" t="s">
        <v>115</v>
      </c>
      <c r="F103" s="23" t="s">
        <v>221</v>
      </c>
      <c r="G103" s="3" t="s">
        <v>333</v>
      </c>
      <c r="H103" s="37">
        <v>24955</v>
      </c>
      <c r="I103" s="37">
        <v>18431</v>
      </c>
      <c r="J103" s="37">
        <v>24119</v>
      </c>
      <c r="K103" s="38">
        <v>17274</v>
      </c>
    </row>
    <row r="104" spans="2:11" ht="12">
      <c r="B104" s="3" t="str">
        <f t="shared" si="4"/>
        <v>2022-23</v>
      </c>
      <c r="C104" s="3" t="str">
        <f t="shared" si="5"/>
        <v>JULY</v>
      </c>
      <c r="D104" s="23" t="s">
        <v>74</v>
      </c>
      <c r="E104" s="3" t="s">
        <v>116</v>
      </c>
      <c r="F104" s="23" t="s">
        <v>222</v>
      </c>
      <c r="G104" s="3" t="s">
        <v>334</v>
      </c>
      <c r="H104" s="37">
        <v>15262</v>
      </c>
      <c r="I104" s="37">
        <v>14572</v>
      </c>
      <c r="J104" s="37">
        <v>14746</v>
      </c>
      <c r="K104" s="38">
        <v>12801</v>
      </c>
    </row>
    <row r="105" spans="2:11" ht="12">
      <c r="B105" s="3" t="str">
        <f t="shared" si="4"/>
        <v>2022-23</v>
      </c>
      <c r="C105" s="3" t="str">
        <f t="shared" si="5"/>
        <v>JULY</v>
      </c>
      <c r="D105" s="23" t="s">
        <v>75</v>
      </c>
      <c r="E105" s="3" t="s">
        <v>117</v>
      </c>
      <c r="F105" s="23" t="s">
        <v>223</v>
      </c>
      <c r="G105" s="3" t="s">
        <v>335</v>
      </c>
      <c r="H105" s="37">
        <v>11198</v>
      </c>
      <c r="I105" s="37">
        <v>17077</v>
      </c>
      <c r="J105" s="37">
        <v>10985</v>
      </c>
      <c r="K105" s="38">
        <v>14313</v>
      </c>
    </row>
    <row r="106" spans="2:11" ht="12">
      <c r="B106" s="3" t="str">
        <f t="shared" si="4"/>
        <v>2022-23</v>
      </c>
      <c r="C106" s="3" t="str">
        <f t="shared" si="5"/>
        <v>JULY</v>
      </c>
      <c r="D106" s="23" t="s">
        <v>76</v>
      </c>
      <c r="E106" s="3" t="s">
        <v>118</v>
      </c>
      <c r="F106" s="23" t="s">
        <v>224</v>
      </c>
      <c r="G106" s="3" t="s">
        <v>336</v>
      </c>
      <c r="H106" s="37">
        <v>13726</v>
      </c>
      <c r="I106" s="37">
        <v>7431</v>
      </c>
      <c r="J106" s="37">
        <v>13624</v>
      </c>
      <c r="K106" s="38">
        <v>7214</v>
      </c>
    </row>
    <row r="107" spans="2:11" ht="12">
      <c r="B107" s="3" t="str">
        <f t="shared" si="4"/>
        <v>2022-23</v>
      </c>
      <c r="C107" s="3" t="str">
        <f t="shared" si="5"/>
        <v>JULY</v>
      </c>
      <c r="D107" s="23" t="s">
        <v>77</v>
      </c>
      <c r="E107" s="3" t="s">
        <v>119</v>
      </c>
      <c r="F107" s="23" t="s">
        <v>225</v>
      </c>
      <c r="G107" s="3" t="s">
        <v>337</v>
      </c>
      <c r="H107" s="37">
        <v>28752</v>
      </c>
      <c r="I107" s="37">
        <v>24649</v>
      </c>
      <c r="J107" s="37">
        <v>26603</v>
      </c>
      <c r="K107" s="38">
        <v>20991</v>
      </c>
    </row>
    <row r="108" spans="2:11" ht="12">
      <c r="B108" s="3" t="str">
        <f t="shared" si="4"/>
        <v>2022-23</v>
      </c>
      <c r="C108" s="3" t="str">
        <f t="shared" si="5"/>
        <v>JULY</v>
      </c>
      <c r="D108" s="23" t="s">
        <v>78</v>
      </c>
      <c r="E108" s="3" t="s">
        <v>120</v>
      </c>
      <c r="F108" s="23" t="s">
        <v>226</v>
      </c>
      <c r="G108" s="3" t="s">
        <v>338</v>
      </c>
      <c r="H108" s="37">
        <v>2549</v>
      </c>
      <c r="I108" s="37">
        <v>1651</v>
      </c>
      <c r="J108" s="37">
        <v>2481</v>
      </c>
      <c r="K108" s="38">
        <v>1577</v>
      </c>
    </row>
    <row r="109" spans="2:11" ht="12">
      <c r="B109" s="3" t="str">
        <f t="shared" si="4"/>
        <v>2022-23</v>
      </c>
      <c r="C109" s="3" t="str">
        <f t="shared" si="5"/>
        <v>JULY</v>
      </c>
      <c r="D109" s="23" t="s">
        <v>78</v>
      </c>
      <c r="E109" s="3" t="s">
        <v>120</v>
      </c>
      <c r="F109" s="23" t="s">
        <v>227</v>
      </c>
      <c r="G109" s="3" t="s">
        <v>339</v>
      </c>
      <c r="H109" s="37">
        <v>7542</v>
      </c>
      <c r="I109" s="37">
        <v>5200</v>
      </c>
      <c r="J109" s="37">
        <v>6857</v>
      </c>
      <c r="K109" s="38">
        <v>4386</v>
      </c>
    </row>
    <row r="110" spans="2:11" ht="12">
      <c r="B110" s="3" t="str">
        <f t="shared" si="4"/>
        <v>2022-23</v>
      </c>
      <c r="C110" s="3" t="str">
        <f t="shared" si="5"/>
        <v>JULY</v>
      </c>
      <c r="D110" s="23" t="s">
        <v>78</v>
      </c>
      <c r="E110" s="3" t="s">
        <v>120</v>
      </c>
      <c r="F110" s="23" t="s">
        <v>228</v>
      </c>
      <c r="G110" s="3" t="s">
        <v>340</v>
      </c>
      <c r="H110" s="37">
        <v>15885</v>
      </c>
      <c r="I110" s="37">
        <v>10156</v>
      </c>
      <c r="J110" s="37">
        <v>15804</v>
      </c>
      <c r="K110" s="38">
        <v>9154</v>
      </c>
    </row>
    <row r="111" spans="2:11" ht="12">
      <c r="B111" s="3" t="str">
        <f t="shared" si="4"/>
        <v>2022-23</v>
      </c>
      <c r="C111" s="3" t="str">
        <f t="shared" si="5"/>
        <v>JULY</v>
      </c>
      <c r="D111" s="23" t="s">
        <v>78</v>
      </c>
      <c r="E111" s="3" t="s">
        <v>120</v>
      </c>
      <c r="F111" s="23" t="s">
        <v>229</v>
      </c>
      <c r="G111" s="3" t="s">
        <v>341</v>
      </c>
      <c r="H111" s="37">
        <v>10402</v>
      </c>
      <c r="I111" s="37">
        <v>8636</v>
      </c>
      <c r="J111" s="37">
        <v>10290</v>
      </c>
      <c r="K111" s="38">
        <v>7966</v>
      </c>
    </row>
    <row r="112" spans="2:11" ht="12">
      <c r="B112" s="3" t="str">
        <f t="shared" si="4"/>
        <v>2022-23</v>
      </c>
      <c r="C112" s="3" t="str">
        <f t="shared" si="5"/>
        <v>JULY</v>
      </c>
      <c r="D112" s="23" t="s">
        <v>78</v>
      </c>
      <c r="E112" s="3" t="s">
        <v>120</v>
      </c>
      <c r="F112" s="23" t="s">
        <v>230</v>
      </c>
      <c r="G112" s="3" t="s">
        <v>342</v>
      </c>
      <c r="H112" s="37">
        <v>6315</v>
      </c>
      <c r="I112" s="37">
        <v>3544</v>
      </c>
      <c r="J112" s="37">
        <v>5877</v>
      </c>
      <c r="K112" s="38">
        <v>3399</v>
      </c>
    </row>
    <row r="113" spans="2:11" ht="12">
      <c r="B113" s="3" t="str">
        <f aca="true" t="shared" si="6" ref="B113:B123">$B$15</f>
        <v>2022-23</v>
      </c>
      <c r="C113" s="3" t="str">
        <f aca="true" t="shared" si="7" ref="C113:C123">$C$15</f>
        <v>JULY</v>
      </c>
      <c r="D113" s="23" t="s">
        <v>79</v>
      </c>
      <c r="E113" s="3" t="s">
        <v>121</v>
      </c>
      <c r="F113" s="23" t="s">
        <v>231</v>
      </c>
      <c r="G113" s="3" t="s">
        <v>343</v>
      </c>
      <c r="H113" s="37">
        <v>16606</v>
      </c>
      <c r="I113" s="37">
        <v>11058</v>
      </c>
      <c r="J113" s="37">
        <v>16530</v>
      </c>
      <c r="K113" s="38">
        <v>10244</v>
      </c>
    </row>
    <row r="114" spans="2:11" ht="12">
      <c r="B114" s="3" t="str">
        <f t="shared" si="6"/>
        <v>2022-23</v>
      </c>
      <c r="C114" s="3" t="str">
        <f t="shared" si="7"/>
        <v>JULY</v>
      </c>
      <c r="D114" s="23" t="s">
        <v>80</v>
      </c>
      <c r="E114" s="3" t="s">
        <v>122</v>
      </c>
      <c r="F114" s="23" t="s">
        <v>232</v>
      </c>
      <c r="G114" s="3" t="s">
        <v>344</v>
      </c>
      <c r="H114" s="37">
        <v>18759</v>
      </c>
      <c r="I114" s="37">
        <v>14550</v>
      </c>
      <c r="J114" s="37">
        <v>17132</v>
      </c>
      <c r="K114" s="38">
        <v>12845</v>
      </c>
    </row>
    <row r="115" spans="2:11" ht="12">
      <c r="B115" s="3" t="str">
        <f t="shared" si="6"/>
        <v>2022-23</v>
      </c>
      <c r="C115" s="3" t="str">
        <f t="shared" si="7"/>
        <v>JULY</v>
      </c>
      <c r="D115" s="23" t="s">
        <v>81</v>
      </c>
      <c r="E115" s="3" t="s">
        <v>123</v>
      </c>
      <c r="F115" s="23" t="s">
        <v>233</v>
      </c>
      <c r="G115" s="3" t="s">
        <v>345</v>
      </c>
      <c r="H115" s="37">
        <v>2305</v>
      </c>
      <c r="I115" s="37">
        <v>2372</v>
      </c>
      <c r="J115" s="37">
        <v>2288</v>
      </c>
      <c r="K115" s="38">
        <v>2316</v>
      </c>
    </row>
    <row r="116" spans="2:11" ht="12">
      <c r="B116" s="3" t="str">
        <f t="shared" si="6"/>
        <v>2022-23</v>
      </c>
      <c r="C116" s="3" t="str">
        <f t="shared" si="7"/>
        <v>JULY</v>
      </c>
      <c r="D116" s="23" t="s">
        <v>81</v>
      </c>
      <c r="E116" s="3" t="s">
        <v>123</v>
      </c>
      <c r="F116" s="23" t="s">
        <v>234</v>
      </c>
      <c r="G116" s="3" t="s">
        <v>346</v>
      </c>
      <c r="H116" s="37">
        <v>3290</v>
      </c>
      <c r="I116" s="37">
        <v>3228</v>
      </c>
      <c r="J116" s="37">
        <v>3138</v>
      </c>
      <c r="K116" s="38">
        <v>2945</v>
      </c>
    </row>
    <row r="117" spans="2:11" ht="12">
      <c r="B117" s="3" t="str">
        <f t="shared" si="6"/>
        <v>2022-23</v>
      </c>
      <c r="C117" s="3" t="str">
        <f t="shared" si="7"/>
        <v>JULY</v>
      </c>
      <c r="D117" s="23" t="s">
        <v>81</v>
      </c>
      <c r="E117" s="3" t="s">
        <v>123</v>
      </c>
      <c r="F117" s="23" t="s">
        <v>235</v>
      </c>
      <c r="G117" s="3" t="s">
        <v>347</v>
      </c>
      <c r="H117" s="37">
        <v>3385</v>
      </c>
      <c r="I117" s="37">
        <v>3404</v>
      </c>
      <c r="J117" s="37">
        <v>3079</v>
      </c>
      <c r="K117" s="38">
        <v>2959</v>
      </c>
    </row>
    <row r="118" spans="2:11" ht="12">
      <c r="B118" s="3" t="str">
        <f t="shared" si="6"/>
        <v>2022-23</v>
      </c>
      <c r="C118" s="3" t="str">
        <f t="shared" si="7"/>
        <v>JULY</v>
      </c>
      <c r="D118" s="23" t="s">
        <v>81</v>
      </c>
      <c r="E118" s="3" t="s">
        <v>123</v>
      </c>
      <c r="F118" s="23" t="s">
        <v>236</v>
      </c>
      <c r="G118" s="3" t="s">
        <v>348</v>
      </c>
      <c r="H118" s="37">
        <v>2093</v>
      </c>
      <c r="I118" s="37">
        <v>3121</v>
      </c>
      <c r="J118" s="37">
        <v>1816</v>
      </c>
      <c r="K118" s="38">
        <v>2908</v>
      </c>
    </row>
    <row r="119" spans="2:11" ht="12">
      <c r="B119" s="3" t="str">
        <f t="shared" si="6"/>
        <v>2022-23</v>
      </c>
      <c r="C119" s="3" t="str">
        <f t="shared" si="7"/>
        <v>JULY</v>
      </c>
      <c r="D119" s="23" t="s">
        <v>81</v>
      </c>
      <c r="E119" s="3" t="s">
        <v>123</v>
      </c>
      <c r="F119" s="23" t="s">
        <v>237</v>
      </c>
      <c r="G119" s="3" t="s">
        <v>349</v>
      </c>
      <c r="H119" s="37">
        <v>4087</v>
      </c>
      <c r="I119" s="37">
        <v>3451</v>
      </c>
      <c r="J119" s="37">
        <v>3949</v>
      </c>
      <c r="K119" s="38">
        <v>3276</v>
      </c>
    </row>
    <row r="120" spans="2:11" ht="12">
      <c r="B120" s="3" t="str">
        <f t="shared" si="6"/>
        <v>2022-23</v>
      </c>
      <c r="C120" s="3" t="str">
        <f t="shared" si="7"/>
        <v>JULY</v>
      </c>
      <c r="D120" s="23" t="s">
        <v>81</v>
      </c>
      <c r="E120" s="3" t="s">
        <v>123</v>
      </c>
      <c r="F120" s="23" t="s">
        <v>238</v>
      </c>
      <c r="G120" s="3" t="s">
        <v>350</v>
      </c>
      <c r="H120" s="37">
        <v>3466</v>
      </c>
      <c r="I120" s="37">
        <v>3239</v>
      </c>
      <c r="J120" s="37">
        <v>3359</v>
      </c>
      <c r="K120" s="38">
        <v>3161</v>
      </c>
    </row>
    <row r="121" spans="2:11" ht="12">
      <c r="B121" s="3" t="str">
        <f t="shared" si="6"/>
        <v>2022-23</v>
      </c>
      <c r="C121" s="3" t="str">
        <f t="shared" si="7"/>
        <v>JULY</v>
      </c>
      <c r="D121" s="23" t="s">
        <v>81</v>
      </c>
      <c r="E121" s="3" t="s">
        <v>123</v>
      </c>
      <c r="F121" s="23" t="s">
        <v>239</v>
      </c>
      <c r="G121" s="3" t="s">
        <v>351</v>
      </c>
      <c r="H121" s="37">
        <v>4095</v>
      </c>
      <c r="I121" s="37">
        <v>4479</v>
      </c>
      <c r="J121" s="37">
        <v>4090</v>
      </c>
      <c r="K121" s="38">
        <v>4250</v>
      </c>
    </row>
    <row r="122" spans="2:11" ht="12">
      <c r="B122" s="3" t="str">
        <f t="shared" si="6"/>
        <v>2022-23</v>
      </c>
      <c r="C122" s="3" t="str">
        <f t="shared" si="7"/>
        <v>JULY</v>
      </c>
      <c r="D122" s="23" t="s">
        <v>81</v>
      </c>
      <c r="E122" s="3" t="s">
        <v>123</v>
      </c>
      <c r="F122" s="23" t="s">
        <v>240</v>
      </c>
      <c r="G122" s="3" t="s">
        <v>352</v>
      </c>
      <c r="H122" s="37">
        <v>11482</v>
      </c>
      <c r="I122" s="37">
        <v>10434</v>
      </c>
      <c r="J122" s="37">
        <v>11452</v>
      </c>
      <c r="K122" s="38">
        <v>10263</v>
      </c>
    </row>
    <row r="123" spans="2:11" ht="12">
      <c r="B123" s="10" t="str">
        <f t="shared" si="6"/>
        <v>2022-23</v>
      </c>
      <c r="C123" s="10" t="str">
        <f t="shared" si="7"/>
        <v>JULY</v>
      </c>
      <c r="D123" s="24" t="s">
        <v>81</v>
      </c>
      <c r="E123" s="3" t="s">
        <v>123</v>
      </c>
      <c r="F123" s="24" t="s">
        <v>241</v>
      </c>
      <c r="G123" s="3" t="s">
        <v>353</v>
      </c>
      <c r="H123" s="39">
        <v>10692</v>
      </c>
      <c r="I123" s="39">
        <v>10386</v>
      </c>
      <c r="J123" s="39">
        <v>9406</v>
      </c>
      <c r="K123" s="40">
        <v>8708</v>
      </c>
    </row>
    <row r="124" spans="2:11" ht="12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47" t="s">
        <v>29</v>
      </c>
      <c r="C125" s="48"/>
      <c r="D125" s="48"/>
      <c r="E125" s="48"/>
      <c r="F125" s="48"/>
      <c r="G125" s="48"/>
    </row>
    <row r="126" spans="2:7" ht="15.75" customHeight="1">
      <c r="B126" s="50" t="s">
        <v>30</v>
      </c>
      <c r="C126" s="48"/>
      <c r="D126" s="48"/>
      <c r="E126" s="48"/>
      <c r="F126" s="48"/>
      <c r="G126" s="48"/>
    </row>
    <row r="127" ht="12">
      <c r="B127" s="20" t="s">
        <v>245</v>
      </c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'Sub-ICB'!C5</f>
        <v>July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">
      <c r="A7" s="7"/>
      <c r="B7" s="6" t="s">
        <v>5</v>
      </c>
      <c r="C7" s="11" t="str">
        <f>'Sub-ICB'!C7</f>
        <v>Commissioner</v>
      </c>
    </row>
    <row r="8" spans="1:3" ht="12">
      <c r="A8" s="7"/>
      <c r="B8" s="6" t="s">
        <v>3</v>
      </c>
      <c r="C8" s="11" t="str">
        <f>'Sub-ICB'!C8</f>
        <v>8th September 2022</v>
      </c>
    </row>
    <row r="9" spans="1:4" ht="12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">
      <c r="A11" s="7"/>
      <c r="B11" s="6" t="s">
        <v>7</v>
      </c>
      <c r="C11" s="7" t="str">
        <f>'Sub-ICB'!C11</f>
        <v>england.nhsdata@nhs.net</v>
      </c>
    </row>
    <row r="12" spans="1:3" ht="12">
      <c r="A12" s="7"/>
      <c r="B12" s="6"/>
      <c r="C12" s="7"/>
    </row>
    <row r="13" spans="2:9" ht="19.5" customHeight="1">
      <c r="B13" s="46" t="s">
        <v>11</v>
      </c>
      <c r="C13" s="46"/>
      <c r="D13" s="46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3" t="s">
        <v>33</v>
      </c>
      <c r="H14" s="19" t="s">
        <v>27</v>
      </c>
      <c r="I14" s="19" t="s">
        <v>28</v>
      </c>
    </row>
    <row r="15" spans="2:9" ht="12">
      <c r="B15" s="25" t="str">
        <f>'Sub-ICB'!B15</f>
        <v>2022-23</v>
      </c>
      <c r="C15" s="27" t="str">
        <f>'Sub-ICB'!C15</f>
        <v>JULY</v>
      </c>
      <c r="D15" s="25"/>
      <c r="E15" s="26" t="s">
        <v>133</v>
      </c>
      <c r="F15" s="28">
        <f>SUM(F17:F24)</f>
        <v>1012323</v>
      </c>
      <c r="G15" s="28">
        <f>SUM(G17:G24)</f>
        <v>786582</v>
      </c>
      <c r="H15" s="28">
        <f>SUM(H17:H24)</f>
        <v>975029</v>
      </c>
      <c r="I15" s="28">
        <f>SUM(I17:I24)</f>
        <v>716162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2022-23</v>
      </c>
      <c r="C17" s="1" t="str">
        <f aca="true" t="shared" si="1" ref="C17:C23">$C$15</f>
        <v>JULY</v>
      </c>
      <c r="D17" s="21" t="s">
        <v>18</v>
      </c>
      <c r="E17" s="2" t="s">
        <v>39</v>
      </c>
      <c r="F17" s="35">
        <v>36945</v>
      </c>
      <c r="G17" s="35">
        <v>33904</v>
      </c>
      <c r="H17" s="35">
        <v>36742</v>
      </c>
      <c r="I17" s="36">
        <v>32995</v>
      </c>
    </row>
    <row r="18" spans="2:9" ht="12">
      <c r="B18" s="3" t="str">
        <f t="shared" si="0"/>
        <v>2022-23</v>
      </c>
      <c r="C18" s="3" t="str">
        <f t="shared" si="1"/>
        <v>JULY</v>
      </c>
      <c r="D18" s="13" t="s">
        <v>15</v>
      </c>
      <c r="E18" s="2" t="s">
        <v>125</v>
      </c>
      <c r="F18" s="37">
        <v>160495</v>
      </c>
      <c r="G18" s="37">
        <v>128087</v>
      </c>
      <c r="H18" s="37">
        <v>151414</v>
      </c>
      <c r="I18" s="38">
        <v>110836</v>
      </c>
    </row>
    <row r="19" spans="2:9" ht="12">
      <c r="B19" s="3" t="str">
        <f t="shared" si="0"/>
        <v>2022-23</v>
      </c>
      <c r="C19" s="3" t="str">
        <f t="shared" si="1"/>
        <v>JULY</v>
      </c>
      <c r="D19" s="13" t="s">
        <v>20</v>
      </c>
      <c r="E19" s="2" t="s">
        <v>126</v>
      </c>
      <c r="F19" s="37">
        <v>93093</v>
      </c>
      <c r="G19" s="37">
        <v>68309</v>
      </c>
      <c r="H19" s="37">
        <v>91794</v>
      </c>
      <c r="I19" s="38">
        <v>63402</v>
      </c>
    </row>
    <row r="20" spans="2:9" ht="12">
      <c r="B20" s="3" t="str">
        <f t="shared" si="0"/>
        <v>2022-23</v>
      </c>
      <c r="C20" s="3" t="str">
        <f t="shared" si="1"/>
        <v>JULY</v>
      </c>
      <c r="D20" s="13" t="s">
        <v>21</v>
      </c>
      <c r="E20" s="2" t="s">
        <v>127</v>
      </c>
      <c r="F20" s="37">
        <v>161756</v>
      </c>
      <c r="G20" s="37">
        <v>110196</v>
      </c>
      <c r="H20" s="37">
        <v>152157</v>
      </c>
      <c r="I20" s="38">
        <v>96656</v>
      </c>
    </row>
    <row r="21" spans="2:9" ht="12">
      <c r="B21" s="3" t="str">
        <f t="shared" si="0"/>
        <v>2022-23</v>
      </c>
      <c r="C21" s="3" t="str">
        <f t="shared" si="1"/>
        <v>JULY</v>
      </c>
      <c r="D21" s="13" t="s">
        <v>22</v>
      </c>
      <c r="E21" s="2" t="s">
        <v>128</v>
      </c>
      <c r="F21" s="37">
        <v>172940</v>
      </c>
      <c r="G21" s="37">
        <v>139458</v>
      </c>
      <c r="H21" s="37">
        <v>167084</v>
      </c>
      <c r="I21" s="38">
        <v>126607</v>
      </c>
    </row>
    <row r="22" spans="2:9" ht="12">
      <c r="B22" s="3" t="str">
        <f t="shared" si="0"/>
        <v>2022-23</v>
      </c>
      <c r="C22" s="3" t="str">
        <f t="shared" si="1"/>
        <v>JULY</v>
      </c>
      <c r="D22" s="13" t="s">
        <v>23</v>
      </c>
      <c r="E22" s="2" t="s">
        <v>129</v>
      </c>
      <c r="F22" s="37">
        <v>112332</v>
      </c>
      <c r="G22" s="37">
        <v>82377</v>
      </c>
      <c r="H22" s="37">
        <v>108680</v>
      </c>
      <c r="I22" s="38">
        <v>76924</v>
      </c>
    </row>
    <row r="23" spans="2:9" ht="12">
      <c r="B23" s="3" t="str">
        <f t="shared" si="0"/>
        <v>2022-23</v>
      </c>
      <c r="C23" s="3" t="str">
        <f t="shared" si="1"/>
        <v>JULY</v>
      </c>
      <c r="D23" s="13" t="s">
        <v>24</v>
      </c>
      <c r="E23" s="2" t="s">
        <v>130</v>
      </c>
      <c r="F23" s="37">
        <v>122677</v>
      </c>
      <c r="G23" s="37">
        <v>107680</v>
      </c>
      <c r="H23" s="37">
        <v>119486</v>
      </c>
      <c r="I23" s="38">
        <v>100532</v>
      </c>
    </row>
    <row r="24" spans="2:9" ht="12">
      <c r="B24" s="10" t="str">
        <f>$B$15</f>
        <v>2022-23</v>
      </c>
      <c r="C24" s="10" t="str">
        <f>$C$15</f>
        <v>JULY</v>
      </c>
      <c r="D24" s="16" t="s">
        <v>25</v>
      </c>
      <c r="E24" s="15" t="s">
        <v>131</v>
      </c>
      <c r="F24" s="39">
        <v>152085</v>
      </c>
      <c r="G24" s="39">
        <v>116571</v>
      </c>
      <c r="H24" s="39">
        <v>147672</v>
      </c>
      <c r="I24" s="40">
        <v>108210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7" t="s">
        <v>29</v>
      </c>
      <c r="C26" s="48"/>
      <c r="D26" s="48"/>
      <c r="E26" s="48"/>
      <c r="F26" s="48"/>
      <c r="G26" s="48"/>
      <c r="H26" s="49"/>
      <c r="I26" s="49"/>
    </row>
    <row r="27" spans="2:9" ht="27" customHeight="1">
      <c r="B27" s="50" t="s">
        <v>30</v>
      </c>
      <c r="C27" s="48"/>
      <c r="D27" s="48"/>
      <c r="E27" s="48"/>
      <c r="F27" s="48"/>
      <c r="G27" s="48"/>
      <c r="H27" s="49"/>
      <c r="I27" s="4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'Sub-ICB'!C5</f>
        <v>July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">
      <c r="A7" s="7"/>
      <c r="B7" s="6" t="s">
        <v>5</v>
      </c>
      <c r="C7" s="11" t="str">
        <f>'Sub-ICB'!C7</f>
        <v>Commissioner</v>
      </c>
    </row>
    <row r="8" spans="1:3" ht="12">
      <c r="A8" s="7"/>
      <c r="B8" s="6" t="s">
        <v>3</v>
      </c>
      <c r="C8" s="11" t="str">
        <f>'Sub-ICB'!C8</f>
        <v>8th September 2022</v>
      </c>
    </row>
    <row r="9" spans="1:4" ht="12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">
      <c r="A11" s="7"/>
      <c r="B11" s="6" t="s">
        <v>7</v>
      </c>
      <c r="C11" s="7" t="str">
        <f>'Sub-ICB'!C11</f>
        <v>england.nhsdata@nhs.net</v>
      </c>
    </row>
    <row r="12" spans="1:3" ht="12">
      <c r="A12" s="7"/>
      <c r="B12" s="6"/>
      <c r="C12" s="7"/>
    </row>
    <row r="14" spans="2:9" ht="15.75">
      <c r="B14" s="41" t="s">
        <v>13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6" spans="2:3" ht="12.75">
      <c r="B16" s="44" t="s">
        <v>35</v>
      </c>
      <c r="C16"/>
    </row>
    <row r="17" spans="2:3" ht="12.75">
      <c r="B17" s="44"/>
      <c r="C17" s="44"/>
    </row>
    <row r="18" spans="2:3" ht="12.75">
      <c r="B18" s="45" t="s">
        <v>36</v>
      </c>
      <c r="C18" s="45"/>
    </row>
    <row r="19" spans="2:3" ht="12.75">
      <c r="B19" s="44" t="s">
        <v>243</v>
      </c>
      <c r="C19" s="44" t="s">
        <v>244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2013-06-10T20:33:04Z</cp:lastPrinted>
  <dcterms:created xsi:type="dcterms:W3CDTF">2003-08-01T14:12:13Z</dcterms:created>
  <dcterms:modified xsi:type="dcterms:W3CDTF">2022-09-07T07:10:32Z</dcterms:modified>
  <cp:category/>
  <cp:version/>
  <cp:contentType/>
  <cp:contentStatus/>
</cp:coreProperties>
</file>