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W027\PPRT\DCVA\Cancelled ops\2022-23\Q2\3 Webfiles\"/>
    </mc:Choice>
  </mc:AlternateContent>
  <xr:revisionPtr revIDLastSave="0" documentId="8_{20D0D4BA-ABEB-468F-84CD-0B0DDB094286}" xr6:coauthVersionLast="45" xr6:coauthVersionMax="45" xr10:uidLastSave="{00000000-0000-0000-0000-000000000000}"/>
  <bookViews>
    <workbookView xWindow="-120" yWindow="-120" windowWidth="29040" windowHeight="17640" xr2:uid="{A9A72211-65F2-45A8-836D-A6AE9E0FB9E9}"/>
  </bookViews>
  <sheets>
    <sheet name="National &amp; Regional" sheetId="1" r:id="rId1"/>
    <sheet name="Provider" sheetId="2" r:id="rId2"/>
    <sheet name="Guidance &amp; Definitions" sheetId="3" r:id="rId3"/>
    <sheet name="Notes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">'National &amp; Regional'!$C$8</definedName>
    <definedName name="_xlnm._FilterDatabase" localSheetId="3" hidden="1">Notes!$B$15:$G$15</definedName>
    <definedName name="_xlnm._FilterDatabase" localSheetId="1" hidden="1">Provider!$B$16:$G$164</definedName>
    <definedName name="all">#REF!</definedName>
    <definedName name="Amb">#REF!</definedName>
    <definedName name="aprildc" localSheetId="2">'[2]SHA Performance'!$M$14,'[2]SHA Performance'!$M$19,'[2]SHA Performance'!$M$24,'[2]SHA Performance'!$M$29,'[2]SHA Performance'!$M$34,'[2]SHA Performance'!$M$39,'[2]SHA Performance'!$M$44,'[2]SHA Performance'!$M$49,'[2]SHA Performance'!$M$54,'[2]SHA Performance'!$M$59,'[2]SHA Performance'!$M$64,'[2]SHA Performance'!$M$69,'[2]SHA Performance'!$M$74,'[2]SHA Performance'!$M$79,'[2]SHA Performance'!$M$84,'[2]SHA Performance'!$M$89,'[2]SHA Performance'!$M$94,'[2]SHA Performance'!$M$99,'[2]SHA Performance'!$M$104,'[2]SHA Performance'!$M$110,'[2]SHA Performance'!$M$114,'[2]SHA Performance'!$M$119,'[2]SHA Performance'!$M$124,'[2]SHA Performance'!$M$129,'[2]SHA Performance'!$M$134,'[2]SHA Performance'!$M$141,'[2]SHA Performance'!$M$144,'[2]SHA Performance'!$M$149,'[2]SHA Performance'!$M$154</definedName>
    <definedName name="aprildc">'[3]SHA Performance'!$M$14,'[3]SHA Performance'!$M$19,'[3]SHA Performance'!$M$24,'[3]SHA Performance'!$M$29,'[3]SHA Performance'!$M$34,'[3]SHA Performance'!$M$39,'[3]SHA Performance'!$M$44,'[3]SHA Performance'!$M$49,'[3]SHA Performance'!$M$54,'[3]SHA Performance'!$M$59,'[3]SHA Performance'!$M$64,'[3]SHA Performance'!$M$69,'[3]SHA Performance'!$M$74,'[3]SHA Performance'!$M$79,'[3]SHA Performance'!$M$84,'[3]SHA Performance'!$M$89,'[3]SHA Performance'!$M$94,'[3]SHA Performance'!$M$99,'[3]SHA Performance'!$M$104,'[3]SHA Performance'!$M$110,'[3]SHA Performance'!$M$114,'[3]SHA Performance'!$M$119,'[3]SHA Performance'!$M$124,'[3]SHA Performance'!$M$129,'[3]SHA Performance'!$M$134,'[3]SHA Performance'!$M$141,'[3]SHA Performance'!$M$144,'[3]SHA Performance'!$M$149,'[3]SHA Performance'!$M$154</definedName>
    <definedName name="cod">#REF!</definedName>
    <definedName name="Current">#REF!</definedName>
    <definedName name="HTML_CodePage" hidden="1">1252</definedName>
    <definedName name="HTML_Control" localSheetId="2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 localSheetId="2">'[2]SHA Performance'!$Y$14,'[2]SHA Performance'!$Y$19,'[2]SHA Performance'!$Y$24,'[2]SHA Performance'!$Y$29,'[2]SHA Performance'!$Y$34,'[2]SHA Performance'!$Y$39,'[2]SHA Performance'!$Y$44,'[2]SHA Performance'!$Y$49,'[2]SHA Performance'!$Y$54,'[2]SHA Performance'!$Y$59,'[2]SHA Performance'!$Y$64,'[2]SHA Performance'!$Y$69,'[2]SHA Performance'!$Y$74,'[2]SHA Performance'!$Y$79,'[2]SHA Performance'!$Y$84,'[2]SHA Performance'!$Y$89,'[2]SHA Performance'!$Y$94,'[2]SHA Performance'!$Y$99,'[2]SHA Performance'!$Y$104,'[2]SHA Performance'!$Y$110,'[2]SHA Performance'!$Y$114,'[2]SHA Performance'!$Y$119,'[2]SHA Performance'!$Y$124,'[2]SHA Performance'!$Y$129,'[2]SHA Performance'!$Y$134,'[2]SHA Performance'!$Y$141,'[2]SHA Performance'!$Y$144,'[2]SHA Performance'!$Y$149,'[2]SHA Performance'!$Y$154</definedName>
    <definedName name="julydc">'[3]SHA Performance'!$Y$14,'[3]SHA Performance'!$Y$19,'[3]SHA Performance'!$Y$24,'[3]SHA Performance'!$Y$29,'[3]SHA Performance'!$Y$34,'[3]SHA Performance'!$Y$39,'[3]SHA Performance'!$Y$44,'[3]SHA Performance'!$Y$49,'[3]SHA Performance'!$Y$54,'[3]SHA Performance'!$Y$59,'[3]SHA Performance'!$Y$64,'[3]SHA Performance'!$Y$69,'[3]SHA Performance'!$Y$74,'[3]SHA Performance'!$Y$79,'[3]SHA Performance'!$Y$84,'[3]SHA Performance'!$Y$89,'[3]SHA Performance'!$Y$94,'[3]SHA Performance'!$Y$99,'[3]SHA Performance'!$Y$104,'[3]SHA Performance'!$Y$110,'[3]SHA Performance'!$Y$114,'[3]SHA Performance'!$Y$119,'[3]SHA Performance'!$Y$124,'[3]SHA Performance'!$Y$129,'[3]SHA Performance'!$Y$134,'[3]SHA Performance'!$Y$141,'[3]SHA Performance'!$Y$144,'[3]SHA Performance'!$Y$149,'[3]SHA Performance'!$Y$154</definedName>
    <definedName name="junedc" localSheetId="2">'[2]SHA Performance'!$U$14,'[2]SHA Performance'!$U$19,'[2]SHA Performance'!$U$24,'[2]SHA Performance'!$U$29,'[2]SHA Performance'!$U$34,'[2]SHA Performance'!$U$39,'[2]SHA Performance'!$U$44,'[2]SHA Performance'!$U$49,'[2]SHA Performance'!$U$54,'[2]SHA Performance'!$U$59,'[2]SHA Performance'!$U$64,'[2]SHA Performance'!$U$69,'[2]SHA Performance'!$U$74,'[2]SHA Performance'!$U$79,'[2]SHA Performance'!$U$84,'[2]SHA Performance'!$U$89,'[2]SHA Performance'!$U$94,'[2]SHA Performance'!$U$99,'[2]SHA Performance'!$U$104,'[2]SHA Performance'!$U$110,'[2]SHA Performance'!$U$114,'[2]SHA Performance'!$U$119,'[2]SHA Performance'!$U$124,'[2]SHA Performance'!$U$129,'[2]SHA Performance'!$U$134,'[2]SHA Performance'!$U$141,'[2]SHA Performance'!$U$144,'[2]SHA Performance'!$U$149,'[2]SHA Performance'!$U$154</definedName>
    <definedName name="junedc">'[3]SHA Performance'!$U$14,'[3]SHA Performance'!$U$19,'[3]SHA Performance'!$U$24,'[3]SHA Performance'!$U$29,'[3]SHA Performance'!$U$34,'[3]SHA Performance'!$U$39,'[3]SHA Performance'!$U$44,'[3]SHA Performance'!$U$49,'[3]SHA Performance'!$U$54,'[3]SHA Performance'!$U$59,'[3]SHA Performance'!$U$64,'[3]SHA Performance'!$U$69,'[3]SHA Performance'!$U$74,'[3]SHA Performance'!$U$79,'[3]SHA Performance'!$U$84,'[3]SHA Performance'!$U$89,'[3]SHA Performance'!$U$94,'[3]SHA Performance'!$U$99,'[3]SHA Performance'!$U$104,'[3]SHA Performance'!$U$110,'[3]SHA Performance'!$U$114,'[3]SHA Performance'!$U$119,'[3]SHA Performance'!$U$124,'[3]SHA Performance'!$U$129,'[3]SHA Performance'!$U$134,'[3]SHA Performance'!$U$141,'[3]SHA Performance'!$U$144,'[3]SHA Performance'!$U$149,'[3]SHA Performance'!$U$154</definedName>
    <definedName name="list">#REF!</definedName>
    <definedName name="list1">#REF!</definedName>
    <definedName name="list2">#REF!</definedName>
    <definedName name="list3">#REF!</definedName>
    <definedName name="list4">#REF!</definedName>
    <definedName name="LISTCLOSE">#REF!</definedName>
    <definedName name="listHA">#REF!</definedName>
    <definedName name="LISTNEW">#REF!</definedName>
    <definedName name="marchdc2" localSheetId="2">'[2]SHA Performance'!$I$14,'[2]SHA Performance'!$I$19,'[2]SHA Performance'!$I$24,'[2]SHA Performance'!$I$29,'[2]SHA Performance'!$I$34,'[2]SHA Performance'!$I$39,'[2]SHA Performance'!$I$44,'[2]SHA Performance'!$I$49,'[2]SHA Performance'!$I$54,'[2]SHA Performance'!$I$59,'[2]SHA Performance'!$I$64,'[2]SHA Performance'!$I$69,'[2]SHA Performance'!$I$74,'[2]SHA Performance'!$I$79,'[2]SHA Performance'!$I$84,'[2]SHA Performance'!$I$89,'[2]SHA Performance'!$I$94,'[2]SHA Performance'!$I$99,'[2]SHA Performance'!$I$104,'[2]SHA Performance'!$I$110,'[2]SHA Performance'!$I$114,'[2]SHA Performance'!$I$119,'[2]SHA Performance'!$I$124,'[2]SHA Performance'!$I$129,'[2]SHA Performance'!$I$134,'[2]SHA Performance'!$I$141,'[2]SHA Performance'!$I$144,'[2]SHA Performance'!$I$149,'[2]SHA Performance'!$I$154</definedName>
    <definedName name="marchdc2">'[3]SHA Performance'!$I$14,'[3]SHA Performance'!$I$19,'[3]SHA Performance'!$I$24,'[3]SHA Performance'!$I$29,'[3]SHA Performance'!$I$34,'[3]SHA Performance'!$I$39,'[3]SHA Performance'!$I$44,'[3]SHA Performance'!$I$49,'[3]SHA Performance'!$I$54,'[3]SHA Performance'!$I$59,'[3]SHA Performance'!$I$64,'[3]SHA Performance'!$I$69,'[3]SHA Performance'!$I$74,'[3]SHA Performance'!$I$79,'[3]SHA Performance'!$I$84,'[3]SHA Performance'!$I$89,'[3]SHA Performance'!$I$94,'[3]SHA Performance'!$I$99,'[3]SHA Performance'!$I$104,'[3]SHA Performance'!$I$110,'[3]SHA Performance'!$I$114,'[3]SHA Performance'!$I$119,'[3]SHA Performance'!$I$124,'[3]SHA Performance'!$I$129,'[3]SHA Performance'!$I$134,'[3]SHA Performance'!$I$141,'[3]SHA Performance'!$I$144,'[3]SHA Performance'!$I$149,'[3]SHA Performance'!$I$154</definedName>
    <definedName name="maydc" localSheetId="2">'[2]SHA Performance'!$Q$14,'[2]SHA Performance'!$Q$19,'[2]SHA Performance'!$Q$24,'[2]SHA Performance'!$Q$29,'[2]SHA Performance'!$Q$34,'[2]SHA Performance'!$Q$39,'[2]SHA Performance'!$Q$44,'[2]SHA Performance'!$Q$49,'[2]SHA Performance'!$Q$54,'[2]SHA Performance'!$Q$59,'[2]SHA Performance'!$Q$64,'[2]SHA Performance'!$Q$69,'[2]SHA Performance'!$Q$74,'[2]SHA Performance'!$Q$79,'[2]SHA Performance'!$Q$84,'[2]SHA Performance'!$Q$89,'[2]SHA Performance'!$Q$94,'[2]SHA Performance'!$Q$99,'[2]SHA Performance'!$Q$104,'[2]SHA Performance'!$Q$110,'[2]SHA Performance'!$Q$114,'[2]SHA Performance'!$Q$119,'[2]SHA Performance'!$Q$124,'[2]SHA Performance'!$Q$129,'[2]SHA Performance'!$Q$134,'[2]SHA Performance'!$Q$141,'[2]SHA Performance'!$Q$144,'[2]SHA Performance'!$Q$149,'[2]SHA Performance'!$Q$154</definedName>
    <definedName name="maydc">'[3]SHA Performance'!$Q$14,'[3]SHA Performance'!$Q$19,'[3]SHA Performance'!$Q$24,'[3]SHA Performance'!$Q$29,'[3]SHA Performance'!$Q$34,'[3]SHA Performance'!$Q$39,'[3]SHA Performance'!$Q$44,'[3]SHA Performance'!$Q$49,'[3]SHA Performance'!$Q$54,'[3]SHA Performance'!$Q$59,'[3]SHA Performance'!$Q$64,'[3]SHA Performance'!$Q$69,'[3]SHA Performance'!$Q$74,'[3]SHA Performance'!$Q$79,'[3]SHA Performance'!$Q$84,'[3]SHA Performance'!$Q$89,'[3]SHA Performance'!$Q$94,'[3]SHA Performance'!$Q$99,'[3]SHA Performance'!$Q$104,'[3]SHA Performance'!$Q$110,'[3]SHA Performance'!$Q$114,'[3]SHA Performance'!$Q$119,'[3]SHA Performance'!$Q$124,'[3]SHA Performance'!$Q$129,'[3]SHA Performance'!$Q$134,'[3]SHA Performance'!$Q$141,'[3]SHA Performance'!$Q$144,'[3]SHA Performance'!$Q$149,'[3]SHA Performance'!$Q$154</definedName>
    <definedName name="newlist">'[4]Current organisations'!$A$1:$D$577</definedName>
    <definedName name="_xlnm.Print_Area" localSheetId="3">Notes!$A$1:$G$16</definedName>
    <definedName name="_xlnm.Print_Area" localSheetId="1">Provider!$A$1:$G$166</definedName>
    <definedName name="_xlnm.Print_Titles" localSheetId="3">Notes!$1:$14</definedName>
    <definedName name="_xlnm.Print_Titles" localSheetId="1">Provider!$1:$18</definedName>
    <definedName name="PublicationDate">[1]Instructions!$D$26</definedName>
    <definedName name="Publicationmonth">'[5]National &amp; Regional Team'!$C$5</definedName>
    <definedName name="PublicationPeriod">[1]Instructions!$D$25</definedName>
    <definedName name="Quarter">[1]Instructions!$D$24</definedName>
    <definedName name="TableName">"Dummy"</definedName>
    <definedName name="YearPeriod">[1]Instructions!$D$23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C9" i="4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D24" i="1" s="1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D23" i="1" s="1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D22" i="1" s="1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D20" i="1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F17" i="2" s="1"/>
  <c r="G22" i="2"/>
  <c r="F22" i="2"/>
  <c r="G21" i="2"/>
  <c r="F21" i="2"/>
  <c r="G20" i="2"/>
  <c r="F20" i="2"/>
  <c r="G18" i="2"/>
  <c r="G17" i="2"/>
  <c r="C10" i="2"/>
  <c r="C9" i="2"/>
  <c r="E25" i="1"/>
  <c r="D25" i="1"/>
  <c r="E24" i="1"/>
  <c r="E23" i="1"/>
  <c r="E22" i="1"/>
  <c r="E21" i="1"/>
  <c r="D21" i="1"/>
  <c r="E20" i="1"/>
  <c r="E19" i="1"/>
  <c r="E17" i="1" s="1"/>
  <c r="C8" i="1"/>
  <c r="C8" i="4" s="1"/>
  <c r="C5" i="1"/>
  <c r="C5" i="4" s="1"/>
  <c r="C5" i="2" l="1"/>
  <c r="F18" i="2"/>
  <c r="C8" i="2"/>
  <c r="D19" i="1"/>
  <c r="D17" i="1" s="1"/>
</calcChain>
</file>

<file path=xl/sharedStrings.xml><?xml version="1.0" encoding="utf-8"?>
<sst xmlns="http://schemas.openxmlformats.org/spreadsheetml/2006/main" count="668" uniqueCount="337">
  <si>
    <t>Title:</t>
  </si>
  <si>
    <t>Cancelled Operations (elective only)</t>
  </si>
  <si>
    <t>Summary:</t>
  </si>
  <si>
    <t>The number of last minute cancelled elective operations in the quarter for non-clinical reasons</t>
  </si>
  <si>
    <t>Period:</t>
  </si>
  <si>
    <t>Source:</t>
  </si>
  <si>
    <t>NHS England - QMCO data collection</t>
  </si>
  <si>
    <t>Basis:</t>
  </si>
  <si>
    <t>Provider, excluding IS organisations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</si>
  <si>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</si>
  <si>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</si>
  <si>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</si>
  <si>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</si>
  <si>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</si>
  <si>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</si>
  <si>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</si>
  <si>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</si>
  <si>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http://www.england.nhs.uk/statistics/cancelled-elective-operations/cancelled-ops-data/</t>
  </si>
  <si>
    <t>National &amp; Regional Level Data</t>
  </si>
  <si>
    <t>Region Code</t>
  </si>
  <si>
    <t>Region Name</t>
  </si>
  <si>
    <t>Number of last minute elective operations cancelled for non clinical reasons</t>
  </si>
  <si>
    <t>Number of patients not treated within 28 days of last minute elective cancellation</t>
  </si>
  <si>
    <t>England (Excluding Independent Sector)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</si>
  <si>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</si>
  <si>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</si>
  <si>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</si>
  <si>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</si>
  <si>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</si>
  <si>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</si>
  <si>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</si>
  <si>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</si>
  <si>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</si>
  <si>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</si>
  <si>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</si>
  <si>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</si>
  <si>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</si>
  <si>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</si>
  <si>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 Please refer to the 'Guidance &amp; Definitions' for information regarding the data.</t>
  </si>
  <si>
    <t>The number of last minute cancelled elective operations in the quarter for non-clinical reasons, NHS provider organisations in England</t>
  </si>
  <si>
    <t>Provider</t>
  </si>
  <si>
    <t>Provider Level Data</t>
  </si>
  <si>
    <t>Organisation Code</t>
  </si>
  <si>
    <t>Organisation Name</t>
  </si>
  <si>
    <t>England (Including Independent Sector)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</si>
  <si>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</si>
  <si>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</si>
  <si>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</si>
  <si>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</si>
  <si>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</si>
  <si>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</si>
  <si>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</si>
  <si>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</si>
  <si>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</si>
  <si>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</si>
  <si>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</si>
  <si>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</si>
  <si>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</si>
  <si>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</si>
  <si>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</si>
  <si>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</si>
  <si>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</si>
  <si>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</si>
  <si>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</si>
  <si>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</si>
  <si>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</si>
  <si>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</si>
  <si>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</si>
  <si>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</si>
  <si>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</si>
  <si>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</si>
  <si>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</si>
  <si>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</si>
  <si>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</si>
  <si>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</si>
  <si>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</si>
  <si>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</si>
  <si>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</si>
  <si>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</si>
  <si>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</si>
  <si>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</si>
  <si>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</si>
  <si>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</si>
  <si>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</si>
  <si>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</si>
  <si>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</si>
  <si>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</si>
  <si>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</si>
  <si>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</si>
  <si>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</si>
  <si>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</si>
  <si>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</si>
  <si>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</si>
  <si>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</si>
  <si>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</si>
  <si>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</si>
  <si>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</si>
  <si>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</si>
  <si>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</si>
  <si>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</si>
  <si>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</si>
  <si>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</si>
  <si>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</si>
  <si>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</si>
  <si>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</si>
  <si>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</si>
  <si>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</si>
  <si>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</si>
  <si>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</si>
  <si>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</si>
  <si>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</si>
  <si>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</si>
  <si>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</si>
  <si>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</si>
  <si>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</si>
  <si>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</si>
  <si>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</si>
  <si>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</si>
  <si>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</si>
  <si>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</si>
  <si>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</si>
  <si>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</si>
  <si>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</si>
  <si>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</si>
  <si>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</si>
  <si>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</si>
  <si>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</si>
  <si>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</si>
  <si>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</si>
  <si>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</si>
  <si>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</si>
  <si>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</si>
  <si>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</si>
  <si>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</si>
  <si>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</si>
  <si>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</si>
  <si>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</si>
  <si>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</si>
  <si>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</si>
  <si>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</si>
  <si>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</si>
  <si>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</si>
  <si>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</si>
  <si>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</si>
  <si>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</si>
  <si>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</si>
  <si>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</si>
  <si>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</si>
  <si>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</si>
  <si>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</si>
  <si>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</si>
  <si>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</si>
  <si>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</si>
  <si>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</si>
  <si>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</si>
  <si>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</si>
  <si>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</si>
  <si>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</si>
  <si>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</si>
  <si>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</si>
  <si>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</si>
  <si>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</si>
  <si>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</si>
  <si>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</si>
  <si>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</si>
  <si>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</si>
  <si>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</si>
  <si>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</si>
  <si>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</si>
  <si>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</si>
  <si>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</si>
  <si>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</si>
  <si>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</si>
  <si>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</si>
  <si>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</si>
  <si>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</si>
  <si>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</si>
  <si>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</si>
  <si>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</si>
  <si>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</si>
  <si>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</si>
  <si>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</si>
  <si>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</si>
  <si>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</si>
  <si>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</si>
  <si>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</si>
  <si>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</si>
  <si>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</si>
  <si>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</si>
  <si>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</si>
  <si>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</si>
  <si>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</si>
  <si>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</si>
  <si>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</si>
  <si>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</si>
  <si>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</si>
  <si>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</si>
  <si>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</si>
  <si>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</si>
  <si>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</si>
  <si>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</si>
  <si>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</si>
  <si>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</si>
  <si>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</si>
  <si>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</si>
  <si>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</si>
  <si>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</si>
  <si>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</si>
  <si>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</si>
  <si>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</si>
  <si>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</si>
  <si>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</si>
  <si>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</si>
  <si>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</si>
  <si>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</si>
  <si>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</si>
  <si>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</si>
  <si>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</si>
  <si>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</si>
  <si>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</si>
  <si>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</si>
  <si>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</si>
  <si>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</si>
  <si>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</si>
  <si>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</si>
  <si>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</si>
  <si>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</si>
  <si>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</si>
  <si>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</si>
  <si>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</si>
  <si>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</si>
  <si>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</si>
  <si>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</si>
  <si>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</si>
  <si>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</si>
  <si>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</si>
  <si>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</si>
  <si>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</si>
  <si>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</si>
  <si>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</si>
  <si>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</si>
  <si>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</si>
  <si>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</si>
  <si>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</si>
  <si>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</si>
  <si>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</si>
  <si>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</si>
  <si>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</si>
  <si>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</si>
  <si>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</si>
  <si>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</si>
  <si>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</si>
  <si>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</si>
  <si>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</si>
  <si>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</si>
  <si>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</si>
  <si>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</si>
  <si>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</si>
  <si>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</si>
  <si>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</si>
  <si>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</si>
  <si>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</si>
  <si>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</si>
  <si>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</si>
  <si>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</si>
  <si>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</si>
  <si>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</si>
  <si>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</si>
  <si>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</si>
  <si>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</si>
  <si>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</si>
  <si>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</si>
  <si>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</si>
  <si>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</si>
  <si>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</si>
  <si>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</si>
  <si>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</si>
  <si>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</si>
  <si>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</si>
  <si>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</si>
  <si>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</si>
  <si>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</si>
  <si>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</si>
  <si>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</si>
  <si>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</si>
  <si>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</si>
  <si>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</si>
  <si>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</si>
  <si>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</si>
  <si>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</si>
  <si>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</si>
  <si>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</si>
  <si>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</si>
  <si>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</si>
  <si>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</si>
  <si>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</si>
  <si>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</si>
  <si>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</si>
  <si>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</si>
  <si>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</si>
  <si>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</si>
  <si>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</si>
  <si>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</si>
  <si>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</si>
  <si>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</si>
  <si>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</si>
  <si>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</si>
  <si>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</si>
  <si>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</si>
  <si>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</si>
  <si>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</si>
  <si>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</si>
  <si>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</si>
  <si>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</si>
  <si>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</si>
  <si>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</si>
  <si>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</si>
  <si>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</si>
  <si>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</si>
  <si>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</si>
  <si>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</si>
  <si>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</si>
  <si>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</si>
  <si>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</si>
  <si>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</si>
  <si>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</si>
  <si>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</si>
  <si>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</si>
  <si>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</si>
  <si>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</si>
  <si>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</si>
  <si>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</si>
  <si>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</si>
  <si>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</si>
  <si>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</si>
  <si>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Notes</t>
  </si>
  <si>
    <t>RDU Frimley Health NHS Foundation Trust did not submit data for Q2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</si>
</sst>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11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6" fillId="2" borderId="0" xfId="0" applyFont="1" applyFill="1"/>
    <xf numFmtId="17" fontId="4" fillId="2" borderId="0" xfId="0" applyNumberFormat="1" applyFont="1" applyFill="1"/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7" fillId="2" borderId="0" xfId="2" applyFill="1" applyAlignment="1" applyProtection="1">
      <alignment horizontal="left"/>
    </xf>
    <xf numFmtId="0" fontId="5" fillId="2" borderId="0" xfId="0" applyFont="1" applyFill="1" applyAlignment="1">
      <alignment horizontal="left" wrapText="1"/>
    </xf>
    <xf numFmtId="0" fontId="8" fillId="2" borderId="0" xfId="0" applyFont="1" applyFill="1"/>
    <xf numFmtId="9" fontId="5" fillId="2" borderId="0" xfId="1" applyFont="1" applyFill="1"/>
    <xf numFmtId="0" fontId="4" fillId="2" borderId="1" xfId="0" applyFont="1" applyFill="1" applyBorder="1"/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5" fillId="2" borderId="0" xfId="0" applyNumberFormat="1" applyFont="1" applyFill="1"/>
    <xf numFmtId="164" fontId="5" fillId="2" borderId="0" xfId="0" applyNumberFormat="1" applyFont="1" applyFill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9" fillId="3" borderId="2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3" fillId="2" borderId="0" xfId="0" applyNumberFormat="1" applyFont="1" applyFill="1"/>
    <xf numFmtId="1" fontId="5" fillId="2" borderId="3" xfId="0" applyNumberFormat="1" applyFont="1" applyFill="1" applyBorder="1"/>
    <xf numFmtId="1" fontId="5" fillId="2" borderId="5" xfId="0" applyNumberFormat="1" applyFont="1" applyFill="1" applyBorder="1"/>
    <xf numFmtId="0" fontId="5" fillId="2" borderId="0" xfId="0" applyFont="1" applyFill="1" applyAlignment="1">
      <alignment horizontal="right"/>
    </xf>
    <xf numFmtId="1" fontId="5" fillId="2" borderId="7" xfId="0" applyNumberFormat="1" applyFont="1" applyFill="1" applyBorder="1"/>
    <xf numFmtId="0" fontId="5" fillId="0" borderId="0" xfId="3" applyFont="1"/>
    <xf numFmtId="49" fontId="4" fillId="2" borderId="0" xfId="4" applyNumberFormat="1" applyFont="1" applyFill="1"/>
    <xf numFmtId="0" fontId="11" fillId="0" borderId="0" xfId="0" applyFont="1"/>
  </cellXfs>
  <cellStyles count="5">
    <cellStyle name="Hyperlink" xfId="2" builtinId="8"/>
    <cellStyle name="Normal" xfId="0" builtinId="0"/>
    <cellStyle name="Normal 2 2" xfId="4" xr:uid="{3AF8889A-245D-422D-80A4-5E8148628B07}"/>
    <cellStyle name="Normal_dh_115394" xfId="3" xr:uid="{7C59E76C-1425-4FB7-86BF-F6776A9D820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ngland.nhs.uk/statistics/statistical-work-areas/cancelled-elective-operation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</xdr:colOff>
      <xdr:row>0</xdr:row>
      <xdr:rowOff>66675</xdr:rowOff>
    </xdr:from>
    <xdr:to>
      <xdr:col>15</xdr:col>
      <xdr:colOff>211461</xdr:colOff>
      <xdr:row>35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B5E4A-79C4-4F0F-BCA8-C7277304E873}"/>
            </a:ext>
          </a:extLst>
        </xdr:cNvPr>
        <xdr:cNvSpPr txBox="1">
          <a:spLocks noChangeArrowheads="1"/>
        </xdr:cNvSpPr>
      </xdr:nvSpPr>
      <xdr:spPr bwMode="auto">
        <a:xfrm>
          <a:off x="43815" y="66675"/>
          <a:ext cx="8835396" cy="5600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1" i="0" u="sng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Guidance:</a:t>
          </a: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Overview:</a:t>
          </a: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The Cancelled Operations data is collected on a quarterly basis from NHS providers (NHS Trusts and other providers).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When a patient's operation is cancelled 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by the hospital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at the last minute for non clinical reasons, the hospital should offer another binding date within a maximum of the next 28 days, or fund the patient's treatment at the time and hospital of the patient's choice.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Last minute means on the day the patient was due to arrive, after the patient has arrived in hospital or on the day of the operation or surgery.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What is included?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All planned or elective operations (including day cases).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Invasive X-ray procedures carried out on inpatients or day cases should be counted, as an operation and any cancelled procedures.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- Telephone cancellations made to patients on or after the day of admission.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Breaches of the standard: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The number of patients NOT treated within 28 days of the last minute cancellation.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Provider Based Data: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Provider based returns refer to patients waiting by NHS Hospital Trust.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Quarters: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Q1 (April, May, June)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Q2 (July, August, September)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Q3 (October, November, December)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Q4 (January, February, March)</a:t>
          </a:r>
        </a:p>
        <a:p>
          <a:pPr algn="l" rtl="0">
            <a:defRPr sz="1000"/>
          </a:pPr>
          <a:endParaRPr lang="en-GB" sz="1200" b="1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200" b="1" i="0" u="sng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Definitions:</a:t>
          </a: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95BA6"/>
              </a:solidFill>
              <a:latin typeface="Verdana"/>
              <a:ea typeface="Verdana"/>
              <a:cs typeface="Verdana"/>
            </a:rPr>
            <a:t>Provider Organisation:</a:t>
          </a:r>
          <a:r>
            <a:rPr lang="en-GB" sz="1000" b="1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 </a:t>
          </a: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An organisation that provides NHS treatment or care, for example an NHS Trust or an Independent Sector organisation.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333333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Guidance documents and latest statistical commentary relating to this collection can be found here: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rPr>
            <a:t>http://www.england.nhs.uk/statistics/statistical-work-areas/cancelled-elective-operations/</a:t>
          </a:r>
          <a:endParaRPr lang="en-GB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/Q2%202022-23%20Cancelled%20Ops%20-%20work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h.gov.uk/DOCUME~1/chiblin/LOCALS~1/Temp/p.notes.data/bat/2005_6/BAT%20Ju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>
        <row r="23">
          <cell r="D23" t="str">
            <v>2022-23</v>
          </cell>
        </row>
        <row r="24">
          <cell r="D24" t="str">
            <v>Q2</v>
          </cell>
        </row>
        <row r="25">
          <cell r="D25" t="str">
            <v>July to September 2022</v>
          </cell>
        </row>
        <row r="26">
          <cell r="D26" t="str">
            <v>10th November 2022</v>
          </cell>
        </row>
      </sheetData>
      <sheetData sheetId="1"/>
      <sheetData sheetId="2"/>
      <sheetData sheetId="3"/>
      <sheetData sheetId="4"/>
      <sheetData sheetId="5">
        <row r="3">
          <cell r="E3" t="str">
            <v>Org Code</v>
          </cell>
          <cell r="F3" t="str">
            <v>Org Name</v>
          </cell>
          <cell r="G3" t="str">
            <v>Total theatres</v>
          </cell>
          <cell r="H3" t="str">
            <v>Day Case Theatres</v>
          </cell>
          <cell r="I3" t="str">
            <v>Cancelled Operations</v>
          </cell>
          <cell r="J3" t="str">
            <v>Breaches Of Standard</v>
          </cell>
        </row>
        <row r="4">
          <cell r="E4" t="str">
            <v>RF4</v>
          </cell>
          <cell r="F4" t="str">
            <v>BARKING, HAVERING AND REDBRIDGE UNIVERSITY HOSPITALS NHS TRUST</v>
          </cell>
          <cell r="G4">
            <v>15</v>
          </cell>
          <cell r="H4">
            <v>5</v>
          </cell>
          <cell r="I4">
            <v>69</v>
          </cell>
          <cell r="J4">
            <v>33</v>
          </cell>
        </row>
        <row r="5">
          <cell r="E5" t="str">
            <v>R1H</v>
          </cell>
          <cell r="F5" t="str">
            <v>BARTS HEALTH NHS TRUST</v>
          </cell>
          <cell r="G5">
            <v>56</v>
          </cell>
          <cell r="H5">
            <v>11</v>
          </cell>
          <cell r="I5">
            <v>258</v>
          </cell>
          <cell r="J5">
            <v>258</v>
          </cell>
        </row>
        <row r="6">
          <cell r="E6" t="str">
            <v>RQM</v>
          </cell>
          <cell r="F6" t="str">
            <v>CHELSEA AND WESTMINSTER HOSPITAL NHS FOUNDATION TRUST</v>
          </cell>
          <cell r="G6">
            <v>19</v>
          </cell>
          <cell r="H6">
            <v>0</v>
          </cell>
          <cell r="I6">
            <v>74</v>
          </cell>
          <cell r="J6">
            <v>16</v>
          </cell>
        </row>
        <row r="7">
          <cell r="E7" t="str">
            <v>RJ6</v>
          </cell>
          <cell r="F7" t="str">
            <v>CROYDON HEALTH SERVICES NHS TRUST</v>
          </cell>
          <cell r="G7">
            <v>11</v>
          </cell>
          <cell r="H7">
            <v>1</v>
          </cell>
          <cell r="I7">
            <v>94</v>
          </cell>
          <cell r="J7">
            <v>17</v>
          </cell>
        </row>
        <row r="8">
          <cell r="E8" t="str">
            <v>RVR</v>
          </cell>
          <cell r="F8" t="str">
            <v>EPSOM AND ST HELIER UNIVERSITY HOSPITALS NHS TRUST</v>
          </cell>
          <cell r="G8">
            <v>23</v>
          </cell>
          <cell r="H8">
            <v>5</v>
          </cell>
          <cell r="I8">
            <v>252</v>
          </cell>
          <cell r="J8">
            <v>6</v>
          </cell>
        </row>
        <row r="9">
          <cell r="E9" t="str">
            <v>RP4</v>
          </cell>
          <cell r="F9" t="str">
            <v>GREAT ORMOND STREET HOSPITAL FOR CHILDREN NHS FOUNDATION TRUST</v>
          </cell>
          <cell r="G9">
            <v>19</v>
          </cell>
          <cell r="H9">
            <v>0</v>
          </cell>
          <cell r="I9">
            <v>104</v>
          </cell>
          <cell r="J9">
            <v>9</v>
          </cell>
        </row>
        <row r="10">
          <cell r="E10" t="str">
            <v>RJ1</v>
          </cell>
          <cell r="F10" t="str">
            <v>GUY'S AND ST THOMAS' NHS FOUNDATION TRUST</v>
          </cell>
          <cell r="G10">
            <v>64</v>
          </cell>
          <cell r="H10">
            <v>4</v>
          </cell>
          <cell r="I10">
            <v>400</v>
          </cell>
          <cell r="J10">
            <v>87</v>
          </cell>
        </row>
        <row r="11">
          <cell r="E11" t="str">
            <v>RQX</v>
          </cell>
          <cell r="F11" t="str">
            <v>HOMERTON HEALTHCARE NHS FOUNDATION TRUST</v>
          </cell>
          <cell r="G11">
            <v>8</v>
          </cell>
          <cell r="H11">
            <v>3</v>
          </cell>
          <cell r="I11">
            <v>94</v>
          </cell>
          <cell r="J11">
            <v>3</v>
          </cell>
        </row>
        <row r="12">
          <cell r="E12" t="str">
            <v>RYJ</v>
          </cell>
          <cell r="F12" t="str">
            <v>IMPERIAL COLLEGE HEALTHCARE NHS TRUST</v>
          </cell>
          <cell r="G12">
            <v>40</v>
          </cell>
          <cell r="H12">
            <v>9</v>
          </cell>
          <cell r="I12">
            <v>212</v>
          </cell>
          <cell r="J12">
            <v>69</v>
          </cell>
        </row>
        <row r="13">
          <cell r="E13" t="str">
            <v>RJZ</v>
          </cell>
          <cell r="F13" t="str">
            <v>KING'S COLLEGE HOSPITAL NHS FOUNDATION TRUST</v>
          </cell>
          <cell r="G13">
            <v>46</v>
          </cell>
          <cell r="H13">
            <v>17</v>
          </cell>
          <cell r="I13">
            <v>269</v>
          </cell>
          <cell r="J13">
            <v>51</v>
          </cell>
        </row>
        <row r="14">
          <cell r="E14" t="str">
            <v>RAX</v>
          </cell>
          <cell r="F14" t="str">
            <v>KINGSTON HOSPITAL NHS FOUNDATION TRUST</v>
          </cell>
          <cell r="G14">
            <v>15</v>
          </cell>
          <cell r="H14">
            <v>7</v>
          </cell>
          <cell r="I14">
            <v>36</v>
          </cell>
          <cell r="J14">
            <v>1</v>
          </cell>
        </row>
        <row r="15">
          <cell r="E15" t="str">
            <v>RJ2</v>
          </cell>
          <cell r="F15" t="str">
            <v>LEWISHAM AND GREENWICH NHS TRUST</v>
          </cell>
          <cell r="G15">
            <v>19</v>
          </cell>
          <cell r="H15">
            <v>1</v>
          </cell>
          <cell r="I15">
            <v>34</v>
          </cell>
          <cell r="J15">
            <v>8</v>
          </cell>
        </row>
        <row r="16">
          <cell r="E16" t="str">
            <v>R1K</v>
          </cell>
          <cell r="F16" t="str">
            <v>LONDON NORTH WEST UNIVERSITY HEALTHCARE NHS TRUST</v>
          </cell>
          <cell r="G16">
            <v>25</v>
          </cell>
          <cell r="H16">
            <v>0</v>
          </cell>
          <cell r="I16">
            <v>304</v>
          </cell>
          <cell r="J16">
            <v>0</v>
          </cell>
        </row>
        <row r="17">
          <cell r="E17" t="str">
            <v>RP6</v>
          </cell>
          <cell r="F17" t="str">
            <v>MOORFIELDS EYE HOSPITAL NHS FOUNDATION TRUST</v>
          </cell>
          <cell r="G17">
            <v>18</v>
          </cell>
          <cell r="H17">
            <v>17</v>
          </cell>
          <cell r="I17">
            <v>67</v>
          </cell>
          <cell r="J17">
            <v>0</v>
          </cell>
        </row>
        <row r="18">
          <cell r="E18" t="str">
            <v>RAP</v>
          </cell>
          <cell r="F18" t="str">
            <v>NORTH MIDDLESEX UNIVERSITY HOSPITAL NHS TRUST</v>
          </cell>
          <cell r="G18">
            <v>7</v>
          </cell>
          <cell r="H18">
            <v>0</v>
          </cell>
          <cell r="I18">
            <v>17</v>
          </cell>
          <cell r="J18">
            <v>5</v>
          </cell>
        </row>
        <row r="19">
          <cell r="E19" t="str">
            <v>RAL</v>
          </cell>
          <cell r="F19" t="str">
            <v>ROYAL FREE LONDON NHS FOUNDATION TRUST</v>
          </cell>
          <cell r="G19">
            <v>37</v>
          </cell>
          <cell r="H19">
            <v>3</v>
          </cell>
          <cell r="I19">
            <v>436</v>
          </cell>
          <cell r="J19">
            <v>104</v>
          </cell>
        </row>
        <row r="20">
          <cell r="E20" t="str">
            <v>RAN</v>
          </cell>
          <cell r="F20" t="str">
            <v>ROYAL NATIONAL ORTHOPAEDIC HOSPITAL NHS TRUST</v>
          </cell>
          <cell r="G20">
            <v>10</v>
          </cell>
          <cell r="H20">
            <v>0</v>
          </cell>
          <cell r="I20">
            <v>30</v>
          </cell>
          <cell r="J20">
            <v>4</v>
          </cell>
        </row>
        <row r="21">
          <cell r="E21" t="str">
            <v>RJ7</v>
          </cell>
          <cell r="F21" t="str">
            <v>ST GEORGE'S UNIVERSITY HOSPITALS NHS FOUNDATION TRUST</v>
          </cell>
          <cell r="G21">
            <v>32</v>
          </cell>
          <cell r="H21">
            <v>8</v>
          </cell>
          <cell r="I21">
            <v>84</v>
          </cell>
          <cell r="J21">
            <v>2</v>
          </cell>
        </row>
        <row r="22">
          <cell r="E22" t="str">
            <v>RAS</v>
          </cell>
          <cell r="F22" t="str">
            <v>THE HILLINGDON HOSPITALS NHS FOUNDATION TRUST</v>
          </cell>
          <cell r="G22">
            <v>11</v>
          </cell>
          <cell r="H22">
            <v>0</v>
          </cell>
          <cell r="I22">
            <v>11</v>
          </cell>
          <cell r="J22">
            <v>0</v>
          </cell>
        </row>
        <row r="23">
          <cell r="E23" t="str">
            <v>RPY</v>
          </cell>
          <cell r="F23" t="str">
            <v>THE ROYAL MARSDEN NHS FOUNDATION TRUST</v>
          </cell>
          <cell r="G23">
            <v>9</v>
          </cell>
          <cell r="H23">
            <v>0</v>
          </cell>
          <cell r="I23">
            <v>12</v>
          </cell>
          <cell r="J23">
            <v>4</v>
          </cell>
        </row>
        <row r="24">
          <cell r="E24" t="str">
            <v>RRV</v>
          </cell>
          <cell r="F24" t="str">
            <v>UNIVERSITY COLLEGE LONDON HOSPITALS NHS FOUNDATION TRUST</v>
          </cell>
          <cell r="G24">
            <v>37</v>
          </cell>
          <cell r="H24">
            <v>0</v>
          </cell>
          <cell r="I24">
            <v>164</v>
          </cell>
          <cell r="J24">
            <v>54</v>
          </cell>
        </row>
        <row r="25">
          <cell r="E25" t="str">
            <v>RKE</v>
          </cell>
          <cell r="F25" t="str">
            <v>WHITTINGTON HEALTH NHS TRUST</v>
          </cell>
          <cell r="G25">
            <v>10</v>
          </cell>
          <cell r="H25">
            <v>4</v>
          </cell>
          <cell r="I25">
            <v>27</v>
          </cell>
          <cell r="J25">
            <v>2</v>
          </cell>
        </row>
        <row r="26">
          <cell r="E26" t="str">
            <v>RBD</v>
          </cell>
          <cell r="F26" t="str">
            <v>DORSET COUNTY HOSPITAL NHS FOUNDATION TRUST</v>
          </cell>
          <cell r="G26">
            <v>10</v>
          </cell>
          <cell r="H26">
            <v>3</v>
          </cell>
          <cell r="I26">
            <v>130</v>
          </cell>
          <cell r="J26">
            <v>33</v>
          </cell>
        </row>
        <row r="27">
          <cell r="E27" t="str">
            <v>RDY</v>
          </cell>
          <cell r="F27" t="str">
            <v>DORSET HEALTHCARE UNIVERSITY NHS FOUNDATION TRUST</v>
          </cell>
          <cell r="G27">
            <v>3</v>
          </cell>
          <cell r="H27">
            <v>1</v>
          </cell>
          <cell r="I27">
            <v>0</v>
          </cell>
          <cell r="J27">
            <v>0</v>
          </cell>
        </row>
        <row r="28">
          <cell r="E28" t="str">
            <v>RTQ</v>
          </cell>
          <cell r="F28" t="str">
            <v>GLOUCESTERSHIRE HEALTH AND CARE NHS FOUNDATION TRUST</v>
          </cell>
          <cell r="G28">
            <v>1</v>
          </cell>
          <cell r="H28">
            <v>1</v>
          </cell>
          <cell r="I28">
            <v>0</v>
          </cell>
          <cell r="J28">
            <v>0</v>
          </cell>
        </row>
        <row r="29">
          <cell r="E29" t="str">
            <v>RTE</v>
          </cell>
          <cell r="F29" t="str">
            <v>GLOUCESTERSHIRE HOSPITALS NHS FOUNDATION TRUST</v>
          </cell>
          <cell r="G29">
            <v>29</v>
          </cell>
          <cell r="H29">
            <v>1</v>
          </cell>
          <cell r="I29">
            <v>175</v>
          </cell>
          <cell r="J29">
            <v>44</v>
          </cell>
        </row>
        <row r="30">
          <cell r="E30" t="str">
            <v>RN3</v>
          </cell>
          <cell r="F30" t="str">
            <v>GREAT WESTERN HOSPITALS NHS FOUNDATION TRUST</v>
          </cell>
          <cell r="G30">
            <v>15</v>
          </cell>
          <cell r="H30">
            <v>0</v>
          </cell>
          <cell r="I30">
            <v>186</v>
          </cell>
          <cell r="J30">
            <v>0</v>
          </cell>
        </row>
        <row r="31">
          <cell r="E31" t="str">
            <v>RVJ</v>
          </cell>
          <cell r="F31" t="str">
            <v>NORTH BRISTOL NHS TRUST</v>
          </cell>
          <cell r="G31">
            <v>32</v>
          </cell>
          <cell r="H31">
            <v>0</v>
          </cell>
          <cell r="I31">
            <v>284</v>
          </cell>
          <cell r="J31">
            <v>42</v>
          </cell>
        </row>
        <row r="32">
          <cell r="E32" t="str">
            <v>REF</v>
          </cell>
          <cell r="F32" t="str">
            <v>ROYAL CORNWALL HOSPITALS NHS TRUST</v>
          </cell>
          <cell r="G32">
            <v>22</v>
          </cell>
          <cell r="H32">
            <v>1</v>
          </cell>
          <cell r="I32">
            <v>135</v>
          </cell>
          <cell r="J32">
            <v>52</v>
          </cell>
        </row>
        <row r="33">
          <cell r="E33" t="str">
            <v>RH8</v>
          </cell>
          <cell r="F33" t="str">
            <v>ROYAL DEVON UNIVERSITY HEALTHCARE NHS FOUNDATION TRUST</v>
          </cell>
          <cell r="G33">
            <v>37</v>
          </cell>
          <cell r="H33">
            <v>11</v>
          </cell>
          <cell r="I33">
            <v>197</v>
          </cell>
          <cell r="J33">
            <v>42</v>
          </cell>
        </row>
        <row r="34">
          <cell r="E34" t="str">
            <v>RD1</v>
          </cell>
          <cell r="F34" t="str">
            <v>ROYAL UNITED HOSPITALS BATH NHS FOUNDATION TRUST</v>
          </cell>
          <cell r="G34">
            <v>16</v>
          </cell>
          <cell r="H34">
            <v>5</v>
          </cell>
          <cell r="I34">
            <v>64</v>
          </cell>
          <cell r="J34">
            <v>0</v>
          </cell>
        </row>
        <row r="35">
          <cell r="E35" t="str">
            <v>RNZ</v>
          </cell>
          <cell r="F35" t="str">
            <v>SALISBURY NHS FOUNDATION TRUST</v>
          </cell>
          <cell r="G35">
            <v>15</v>
          </cell>
          <cell r="H35">
            <v>6</v>
          </cell>
          <cell r="I35">
            <v>87</v>
          </cell>
          <cell r="J35">
            <v>4</v>
          </cell>
        </row>
        <row r="36">
          <cell r="E36" t="str">
            <v>RH5</v>
          </cell>
          <cell r="F36" t="str">
            <v>SOMERSET NHS FOUNDATION TRUST</v>
          </cell>
          <cell r="G36">
            <v>18</v>
          </cell>
          <cell r="H36">
            <v>7</v>
          </cell>
          <cell r="I36">
            <v>236</v>
          </cell>
          <cell r="J36">
            <v>74</v>
          </cell>
        </row>
        <row r="37">
          <cell r="E37" t="str">
            <v>RA9</v>
          </cell>
          <cell r="F37" t="str">
            <v>TORBAY AND SOUTH DEVON NHS FOUNDATION TRUST</v>
          </cell>
          <cell r="G37">
            <v>14</v>
          </cell>
          <cell r="H37">
            <v>4</v>
          </cell>
          <cell r="I37">
            <v>199</v>
          </cell>
          <cell r="J37">
            <v>63</v>
          </cell>
        </row>
        <row r="38">
          <cell r="E38" t="str">
            <v>RA7</v>
          </cell>
          <cell r="F38" t="str">
            <v>UNIVERSITY HOSPITALS BRISTOL AND WESTON NHS FOUNDATION TRUST</v>
          </cell>
          <cell r="G38">
            <v>40</v>
          </cell>
          <cell r="H38">
            <v>3</v>
          </cell>
          <cell r="I38">
            <v>472</v>
          </cell>
          <cell r="J38">
            <v>89</v>
          </cell>
        </row>
        <row r="39">
          <cell r="E39" t="str">
            <v>R0D</v>
          </cell>
          <cell r="F39" t="str">
            <v>UNIVERSITY HOSPITALS DORSET NHS FOUNDATION TRUST</v>
          </cell>
          <cell r="G39">
            <v>29</v>
          </cell>
          <cell r="H39">
            <v>8</v>
          </cell>
          <cell r="I39">
            <v>100</v>
          </cell>
          <cell r="J39">
            <v>43</v>
          </cell>
        </row>
        <row r="40">
          <cell r="E40" t="str">
            <v>RK9</v>
          </cell>
          <cell r="F40" t="str">
            <v>UNIVERSITY HOSPITALS PLYMOUTH NHS TRUST</v>
          </cell>
          <cell r="G40">
            <v>31</v>
          </cell>
          <cell r="H40">
            <v>1</v>
          </cell>
          <cell r="I40">
            <v>413</v>
          </cell>
          <cell r="J40">
            <v>93</v>
          </cell>
        </row>
        <row r="41">
          <cell r="E41" t="str">
            <v>RA4</v>
          </cell>
          <cell r="F41" t="str">
            <v>YEOVIL DISTRICT HOSPITAL NHS FOUNDATION TRUST</v>
          </cell>
          <cell r="G41">
            <v>8</v>
          </cell>
          <cell r="H41">
            <v>3</v>
          </cell>
          <cell r="I41">
            <v>61</v>
          </cell>
          <cell r="J41">
            <v>28</v>
          </cell>
        </row>
        <row r="42">
          <cell r="E42" t="str">
            <v>RTK</v>
          </cell>
          <cell r="F42" t="str">
            <v>ASHFORD AND ST PETER'S HOSPITALS NHS FOUNDATION TRUST</v>
          </cell>
          <cell r="G42">
            <v>16</v>
          </cell>
          <cell r="H42">
            <v>3</v>
          </cell>
          <cell r="I42">
            <v>15</v>
          </cell>
          <cell r="J42">
            <v>1</v>
          </cell>
        </row>
        <row r="43">
          <cell r="E43" t="str">
            <v>RXQ</v>
          </cell>
          <cell r="F43" t="str">
            <v>BUCKINGHAMSHIRE HEALTHCARE NHS TRUST</v>
          </cell>
          <cell r="G43">
            <v>13</v>
          </cell>
          <cell r="H43">
            <v>3</v>
          </cell>
          <cell r="I43">
            <v>94</v>
          </cell>
          <cell r="J43">
            <v>0</v>
          </cell>
        </row>
        <row r="44">
          <cell r="E44" t="str">
            <v>RN7</v>
          </cell>
          <cell r="F44" t="str">
            <v>DARTFORD AND GRAVESHAM NHS TRUST</v>
          </cell>
          <cell r="G44">
            <v>15</v>
          </cell>
          <cell r="H44">
            <v>0</v>
          </cell>
          <cell r="I44">
            <v>159</v>
          </cell>
          <cell r="J44">
            <v>12</v>
          </cell>
        </row>
        <row r="45">
          <cell r="E45" t="str">
            <v>RVV</v>
          </cell>
          <cell r="F45" t="str">
            <v>EAST KENT HOSPITALS UNIVERSITY NHS FOUNDATION TRUST</v>
          </cell>
          <cell r="G45">
            <v>40</v>
          </cell>
          <cell r="H45">
            <v>10</v>
          </cell>
          <cell r="I45">
            <v>181</v>
          </cell>
          <cell r="J45">
            <v>38</v>
          </cell>
        </row>
        <row r="46">
          <cell r="E46" t="str">
            <v>RXC</v>
          </cell>
          <cell r="F46" t="str">
            <v>EAST SUSSEX HEALTHCARE NHS TRUST</v>
          </cell>
          <cell r="G46">
            <v>22</v>
          </cell>
          <cell r="H46">
            <v>5</v>
          </cell>
          <cell r="I46">
            <v>62</v>
          </cell>
          <cell r="J46">
            <v>10</v>
          </cell>
        </row>
        <row r="47">
          <cell r="E47" t="str">
            <v>RN5</v>
          </cell>
          <cell r="F47" t="str">
            <v>HAMPSHIRE HOSPITALS NHS FOUNDATION TRUST</v>
          </cell>
          <cell r="G47">
            <v>38</v>
          </cell>
          <cell r="H47">
            <v>20</v>
          </cell>
          <cell r="I47">
            <v>74</v>
          </cell>
          <cell r="J47">
            <v>21</v>
          </cell>
        </row>
        <row r="48">
          <cell r="E48" t="str">
            <v>R1F</v>
          </cell>
          <cell r="F48" t="str">
            <v>ISLE OF WIGHT NHS TRUST</v>
          </cell>
          <cell r="G48">
            <v>6</v>
          </cell>
          <cell r="H48">
            <v>3</v>
          </cell>
          <cell r="I48">
            <v>26</v>
          </cell>
          <cell r="J48">
            <v>5</v>
          </cell>
        </row>
        <row r="49">
          <cell r="E49" t="str">
            <v>ADP02</v>
          </cell>
          <cell r="F49" t="str">
            <v>KIMS HOSPITAL (NEWNHAM COURT)</v>
          </cell>
          <cell r="G49">
            <v>5</v>
          </cell>
          <cell r="H49">
            <v>0</v>
          </cell>
          <cell r="I49">
            <v>4</v>
          </cell>
          <cell r="J49">
            <v>3</v>
          </cell>
        </row>
        <row r="50">
          <cell r="E50" t="str">
            <v>RWF</v>
          </cell>
          <cell r="F50" t="str">
            <v>MAIDSTONE AND TUNBRIDGE WELLS NHS TRUST</v>
          </cell>
          <cell r="G50">
            <v>19</v>
          </cell>
          <cell r="H50">
            <v>6</v>
          </cell>
          <cell r="I50">
            <v>77</v>
          </cell>
          <cell r="J50">
            <v>10</v>
          </cell>
        </row>
        <row r="51">
          <cell r="E51" t="str">
            <v>RPA</v>
          </cell>
          <cell r="F51" t="str">
            <v>MEDWAY NHS FOUNDATION TRUST</v>
          </cell>
          <cell r="G51">
            <v>13</v>
          </cell>
          <cell r="H51">
            <v>4</v>
          </cell>
          <cell r="I51">
            <v>26</v>
          </cell>
          <cell r="J51">
            <v>1</v>
          </cell>
        </row>
        <row r="52">
          <cell r="E52" t="str">
            <v>RTH</v>
          </cell>
          <cell r="F52" t="str">
            <v>OXFORD UNIVERSITY HOSPITALS NHS FOUNDATION TRUST</v>
          </cell>
          <cell r="G52">
            <v>46</v>
          </cell>
          <cell r="H52">
            <v>1</v>
          </cell>
          <cell r="I52">
            <v>89</v>
          </cell>
          <cell r="J52">
            <v>13</v>
          </cell>
        </row>
        <row r="53">
          <cell r="E53" t="str">
            <v>RHU</v>
          </cell>
          <cell r="F53" t="str">
            <v>PORTSMOUTH HOSPITALS UNIVERSITY NATIONAL HEALTH SERVICE TRUST</v>
          </cell>
          <cell r="G53">
            <v>32</v>
          </cell>
          <cell r="H53">
            <v>3</v>
          </cell>
          <cell r="I53">
            <v>99</v>
          </cell>
          <cell r="J53">
            <v>14</v>
          </cell>
        </row>
        <row r="54">
          <cell r="E54" t="str">
            <v>NTP16</v>
          </cell>
          <cell r="F54" t="str">
            <v>PRACTICE PLUS GROUP SURGICAL CENTRE - GILLINGHAM</v>
          </cell>
          <cell r="G54">
            <v>3</v>
          </cell>
          <cell r="H54">
            <v>3</v>
          </cell>
          <cell r="I54">
            <v>4</v>
          </cell>
          <cell r="J54">
            <v>3</v>
          </cell>
        </row>
        <row r="55">
          <cell r="E55" t="str">
            <v>RPC</v>
          </cell>
          <cell r="F55" t="str">
            <v>QUEEN VICTORIA HOSPITAL NHS FOUNDATION TRUST</v>
          </cell>
          <cell r="G55">
            <v>12</v>
          </cell>
          <cell r="H55">
            <v>2</v>
          </cell>
          <cell r="I55">
            <v>17</v>
          </cell>
          <cell r="J55">
            <v>2</v>
          </cell>
        </row>
        <row r="56">
          <cell r="E56" t="str">
            <v>RHW</v>
          </cell>
          <cell r="F56" t="str">
            <v>ROYAL BERKSHIRE NHS FOUNDATION TRUST</v>
          </cell>
          <cell r="G56">
            <v>24</v>
          </cell>
          <cell r="H56">
            <v>4</v>
          </cell>
          <cell r="I56">
            <v>47</v>
          </cell>
          <cell r="J56">
            <v>0</v>
          </cell>
        </row>
        <row r="57">
          <cell r="E57" t="str">
            <v>RA2</v>
          </cell>
          <cell r="F57" t="str">
            <v>ROYAL SURREY COUNTY HOSPITAL NHS FOUNDATION TRUST</v>
          </cell>
          <cell r="G57">
            <v>14</v>
          </cell>
          <cell r="H57">
            <v>0</v>
          </cell>
          <cell r="I57">
            <v>95</v>
          </cell>
          <cell r="J57">
            <v>30</v>
          </cell>
        </row>
        <row r="58">
          <cell r="E58" t="str">
            <v>RW1</v>
          </cell>
          <cell r="F58" t="str">
            <v>SOUTHERN HEALTH NHS FOUNDATION TRUST</v>
          </cell>
          <cell r="G58">
            <v>2</v>
          </cell>
          <cell r="H58">
            <v>2</v>
          </cell>
          <cell r="I58">
            <v>0</v>
          </cell>
          <cell r="J58">
            <v>0</v>
          </cell>
        </row>
        <row r="59">
          <cell r="E59" t="str">
            <v>RTP</v>
          </cell>
          <cell r="F59" t="str">
            <v>SURREY AND SUSSEX HEALTHCARE NHS TRUST</v>
          </cell>
          <cell r="G59">
            <v>15</v>
          </cell>
          <cell r="H59">
            <v>5</v>
          </cell>
          <cell r="I59">
            <v>64</v>
          </cell>
          <cell r="J59">
            <v>9</v>
          </cell>
        </row>
        <row r="60">
          <cell r="E60" t="str">
            <v>RHM</v>
          </cell>
          <cell r="F60" t="str">
            <v>UNIVERSITY HOSPITAL SOUTHAMPTON NHS FOUNDATION TRUST</v>
          </cell>
          <cell r="G60">
            <v>41</v>
          </cell>
          <cell r="H60">
            <v>0</v>
          </cell>
          <cell r="I60">
            <v>263</v>
          </cell>
          <cell r="J60">
            <v>63</v>
          </cell>
        </row>
        <row r="61">
          <cell r="E61" t="str">
            <v>RYR</v>
          </cell>
          <cell r="F61" t="str">
            <v>UNIVERSITY HOSPITALS SUSSEX NHS FOUNDATION TRUST</v>
          </cell>
          <cell r="G61">
            <v>57</v>
          </cell>
          <cell r="H61">
            <v>8</v>
          </cell>
          <cell r="I61">
            <v>612</v>
          </cell>
          <cell r="J61">
            <v>146</v>
          </cell>
        </row>
        <row r="62">
          <cell r="E62" t="str">
            <v>RYW</v>
          </cell>
          <cell r="F62" t="str">
            <v>BIRMINGHAM COMMUNITY HEALTHCARE NHS FOUNDATION TRUST</v>
          </cell>
          <cell r="G62">
            <v>1</v>
          </cell>
          <cell r="H62">
            <v>1</v>
          </cell>
          <cell r="I62">
            <v>0</v>
          </cell>
          <cell r="J62">
            <v>0</v>
          </cell>
        </row>
        <row r="63">
          <cell r="E63" t="str">
            <v>RQ3</v>
          </cell>
          <cell r="F63" t="str">
            <v>BIRMINGHAM WOMEN'S AND CHILDREN'S NHS FOUNDATION TRUST</v>
          </cell>
          <cell r="G63">
            <v>20</v>
          </cell>
          <cell r="H63">
            <v>0</v>
          </cell>
          <cell r="I63">
            <v>111</v>
          </cell>
          <cell r="J63">
            <v>1</v>
          </cell>
        </row>
        <row r="64">
          <cell r="E64" t="str">
            <v>RFS</v>
          </cell>
          <cell r="F64" t="str">
            <v>CHESTERFIELD ROYAL HOSPITAL NHS FOUNDATION TRUST</v>
          </cell>
          <cell r="G64">
            <v>13</v>
          </cell>
          <cell r="H64">
            <v>1</v>
          </cell>
          <cell r="I64">
            <v>53</v>
          </cell>
          <cell r="J64">
            <v>17</v>
          </cell>
        </row>
        <row r="65">
          <cell r="E65" t="str">
            <v>RLT</v>
          </cell>
          <cell r="F65" t="str">
            <v>GEORGE ELIOT HOSPITAL NHS TRUST</v>
          </cell>
          <cell r="G65">
            <v>10</v>
          </cell>
          <cell r="H65">
            <v>3</v>
          </cell>
          <cell r="I65">
            <v>94</v>
          </cell>
          <cell r="J65">
            <v>18</v>
          </cell>
        </row>
        <row r="66">
          <cell r="E66" t="str">
            <v>RNQ</v>
          </cell>
          <cell r="F66" t="str">
            <v>KETTERING GENERAL HOSPITAL NHS FOUNDATION TRUST</v>
          </cell>
          <cell r="G66">
            <v>15</v>
          </cell>
          <cell r="H66">
            <v>0</v>
          </cell>
          <cell r="I66">
            <v>56</v>
          </cell>
          <cell r="J66">
            <v>17</v>
          </cell>
        </row>
        <row r="67">
          <cell r="E67" t="str">
            <v>RNS</v>
          </cell>
          <cell r="F67" t="str">
            <v>NORTHAMPTON GENERAL HOSPITAL NHS TRUST</v>
          </cell>
          <cell r="G67">
            <v>18</v>
          </cell>
          <cell r="H67">
            <v>3</v>
          </cell>
          <cell r="I67">
            <v>102</v>
          </cell>
          <cell r="J67">
            <v>0</v>
          </cell>
        </row>
        <row r="68">
          <cell r="E68" t="str">
            <v>RX1</v>
          </cell>
          <cell r="F68" t="str">
            <v>NOTTINGHAM UNIVERSITY HOSPITALS NHS TRUST</v>
          </cell>
          <cell r="G68">
            <v>55</v>
          </cell>
          <cell r="H68">
            <v>6</v>
          </cell>
          <cell r="I68">
            <v>238</v>
          </cell>
          <cell r="J68">
            <v>36</v>
          </cell>
        </row>
        <row r="69">
          <cell r="E69" t="str">
            <v>RXK</v>
          </cell>
          <cell r="F69" t="str">
            <v>SANDWELL AND WEST BIRMINGHAM HOSPITALS NHS TRUST</v>
          </cell>
          <cell r="G69">
            <v>28</v>
          </cell>
          <cell r="H69">
            <v>10</v>
          </cell>
          <cell r="I69">
            <v>171</v>
          </cell>
          <cell r="J69">
            <v>12</v>
          </cell>
        </row>
        <row r="70">
          <cell r="E70" t="str">
            <v>RK5</v>
          </cell>
          <cell r="F70" t="str">
            <v>SHERWOOD FOREST HOSPITALS NHS FOUNDATION TRUST</v>
          </cell>
          <cell r="G70">
            <v>16</v>
          </cell>
          <cell r="H70">
            <v>5</v>
          </cell>
          <cell r="I70">
            <v>59</v>
          </cell>
          <cell r="J70">
            <v>10</v>
          </cell>
        </row>
        <row r="71">
          <cell r="E71" t="str">
            <v>R1D</v>
          </cell>
          <cell r="F71" t="str">
            <v>SHROPSHIRE COMMUNITY HEALTH NHS TRUST</v>
          </cell>
          <cell r="G71">
            <v>1</v>
          </cell>
          <cell r="H71">
            <v>1</v>
          </cell>
          <cell r="I71">
            <v>4</v>
          </cell>
          <cell r="J71">
            <v>4</v>
          </cell>
        </row>
        <row r="72">
          <cell r="E72" t="str">
            <v>RJC</v>
          </cell>
          <cell r="F72" t="str">
            <v>SOUTH WARWICKSHIRE UNIVERSITY NHS FOUNDATION TRUST</v>
          </cell>
          <cell r="G72">
            <v>12</v>
          </cell>
          <cell r="H72">
            <v>1</v>
          </cell>
          <cell r="I72">
            <v>47</v>
          </cell>
          <cell r="J72">
            <v>11</v>
          </cell>
        </row>
        <row r="73">
          <cell r="E73" t="str">
            <v>RNA</v>
          </cell>
          <cell r="F73" t="str">
            <v>THE DUDLEY GROUP NHS FOUNDATION TRUST</v>
          </cell>
          <cell r="G73">
            <v>17</v>
          </cell>
          <cell r="H73">
            <v>5</v>
          </cell>
          <cell r="I73">
            <v>117</v>
          </cell>
          <cell r="J73">
            <v>20</v>
          </cell>
        </row>
        <row r="74">
          <cell r="E74" t="str">
            <v>RL1</v>
          </cell>
          <cell r="F74" t="str">
            <v>THE ROBERT JONES AND AGNES HUNT ORTHOPAEDIC HOSPITAL NHS FOUNDATION TRUST</v>
          </cell>
          <cell r="G74">
            <v>12</v>
          </cell>
          <cell r="H74">
            <v>0</v>
          </cell>
          <cell r="I74">
            <v>75</v>
          </cell>
          <cell r="J74">
            <v>0</v>
          </cell>
        </row>
        <row r="75">
          <cell r="E75" t="str">
            <v>RRJ</v>
          </cell>
          <cell r="F75" t="str">
            <v>THE ROYAL ORTHOPAEDIC HOSPITAL NHS FOUNDATION TRUST</v>
          </cell>
          <cell r="G75">
            <v>14</v>
          </cell>
          <cell r="H75">
            <v>0</v>
          </cell>
          <cell r="I75">
            <v>28</v>
          </cell>
          <cell r="J75">
            <v>0</v>
          </cell>
        </row>
        <row r="76">
          <cell r="E76" t="str">
            <v>RL4</v>
          </cell>
          <cell r="F76" t="str">
            <v>THE ROYAL WOLVERHAMPTON NHS TRUST</v>
          </cell>
          <cell r="G76">
            <v>30</v>
          </cell>
          <cell r="H76">
            <v>2</v>
          </cell>
          <cell r="I76">
            <v>14</v>
          </cell>
          <cell r="J76">
            <v>0</v>
          </cell>
        </row>
        <row r="77">
          <cell r="E77" t="str">
            <v>RXW</v>
          </cell>
          <cell r="F77" t="str">
            <v>THE SHREWSBURY AND TELFORD HOSPITAL NHS TRUST</v>
          </cell>
          <cell r="G77">
            <v>19</v>
          </cell>
          <cell r="H77">
            <v>6</v>
          </cell>
          <cell r="I77">
            <v>116</v>
          </cell>
          <cell r="J77">
            <v>86</v>
          </cell>
        </row>
        <row r="78">
          <cell r="E78" t="str">
            <v>RWD</v>
          </cell>
          <cell r="F78" t="str">
            <v>UNITED LINCOLNSHIRE HOSPITALS NHS TRUST</v>
          </cell>
          <cell r="G78">
            <v>30</v>
          </cell>
          <cell r="H78">
            <v>2</v>
          </cell>
          <cell r="I78">
            <v>445</v>
          </cell>
          <cell r="J78">
            <v>98</v>
          </cell>
        </row>
        <row r="79">
          <cell r="E79" t="str">
            <v>RRK</v>
          </cell>
          <cell r="F79" t="str">
            <v>UNIVERSITY HOSPITALS BIRMINGHAM NHS FOUNDATION TRUST</v>
          </cell>
          <cell r="G79">
            <v>66</v>
          </cell>
          <cell r="H79">
            <v>3</v>
          </cell>
          <cell r="I79">
            <v>791</v>
          </cell>
          <cell r="J79">
            <v>355</v>
          </cell>
        </row>
        <row r="80">
          <cell r="E80" t="str">
            <v>RKB</v>
          </cell>
          <cell r="F80" t="str">
            <v>UNIVERSITY HOSPITALS COVENTRY AND WARWICKSHIRE NHS TRUST</v>
          </cell>
          <cell r="G80">
            <v>32</v>
          </cell>
          <cell r="H80">
            <v>1</v>
          </cell>
          <cell r="I80">
            <v>176</v>
          </cell>
          <cell r="J80">
            <v>34</v>
          </cell>
        </row>
        <row r="81">
          <cell r="E81" t="str">
            <v>RTG</v>
          </cell>
          <cell r="F81" t="str">
            <v>UNIVERSITY HOSPITALS OF DERBY AND BURTON NHS FOUNDATION TRUST</v>
          </cell>
          <cell r="G81">
            <v>54</v>
          </cell>
          <cell r="H81">
            <v>20</v>
          </cell>
          <cell r="I81">
            <v>214</v>
          </cell>
          <cell r="J81">
            <v>47</v>
          </cell>
        </row>
        <row r="82">
          <cell r="E82" t="str">
            <v>RWE</v>
          </cell>
          <cell r="F82" t="str">
            <v>UNIVERSITY HOSPITALS OF LEICESTER NHS TRUST</v>
          </cell>
          <cell r="G82">
            <v>52</v>
          </cell>
          <cell r="H82">
            <v>7</v>
          </cell>
          <cell r="I82">
            <v>389</v>
          </cell>
          <cell r="J82">
            <v>123</v>
          </cell>
        </row>
        <row r="83">
          <cell r="E83" t="str">
            <v>RJE</v>
          </cell>
          <cell r="F83" t="str">
            <v>UNIVERSITY HOSPITALS OF NORTH MIDLANDS NHS TRUST</v>
          </cell>
          <cell r="G83">
            <v>47</v>
          </cell>
          <cell r="H83">
            <v>7</v>
          </cell>
          <cell r="I83">
            <v>552</v>
          </cell>
          <cell r="J83">
            <v>55</v>
          </cell>
        </row>
        <row r="84">
          <cell r="E84" t="str">
            <v>RBK</v>
          </cell>
          <cell r="F84" t="str">
            <v>WALSALL HEALTHCARE NHS TRUST</v>
          </cell>
          <cell r="G84">
            <v>14</v>
          </cell>
          <cell r="H84">
            <v>2</v>
          </cell>
          <cell r="I84">
            <v>45</v>
          </cell>
          <cell r="J84">
            <v>14</v>
          </cell>
        </row>
        <row r="85">
          <cell r="E85" t="str">
            <v>RWP</v>
          </cell>
          <cell r="F85" t="str">
            <v>WORCESTERSHIRE ACUTE HOSPITALS NHS TRUST</v>
          </cell>
          <cell r="G85">
            <v>21</v>
          </cell>
          <cell r="H85">
            <v>1</v>
          </cell>
          <cell r="I85">
            <v>99</v>
          </cell>
          <cell r="J85">
            <v>35</v>
          </cell>
        </row>
        <row r="86">
          <cell r="E86" t="str">
            <v>RLQ</v>
          </cell>
          <cell r="F86" t="str">
            <v>WYE VALLEY NHS TRUST</v>
          </cell>
          <cell r="G86">
            <v>13</v>
          </cell>
          <cell r="H86">
            <v>3</v>
          </cell>
          <cell r="I86">
            <v>30</v>
          </cell>
          <cell r="J86">
            <v>26</v>
          </cell>
        </row>
        <row r="87">
          <cell r="E87" t="str">
            <v>RC9</v>
          </cell>
          <cell r="F87" t="str">
            <v>BEDFORDSHIRE HOSPITALS NHS FOUNDATION TRUST</v>
          </cell>
          <cell r="G87">
            <v>24</v>
          </cell>
          <cell r="H87">
            <v>4</v>
          </cell>
          <cell r="I87">
            <v>200</v>
          </cell>
          <cell r="J87">
            <v>17</v>
          </cell>
        </row>
        <row r="88">
          <cell r="E88" t="str">
            <v>RGT</v>
          </cell>
          <cell r="F88" t="str">
            <v>CAMBRIDGE UNIVERSITY HOSPITALS NHS FOUNDATION TRUST</v>
          </cell>
          <cell r="G88">
            <v>38</v>
          </cell>
          <cell r="H88">
            <v>4</v>
          </cell>
          <cell r="I88">
            <v>278</v>
          </cell>
          <cell r="J88">
            <v>99</v>
          </cell>
        </row>
        <row r="89">
          <cell r="E89" t="str">
            <v>RWH</v>
          </cell>
          <cell r="F89" t="str">
            <v>EAST AND NORTH HERTFORDSHIRE NHS TRUST</v>
          </cell>
          <cell r="G89">
            <v>19</v>
          </cell>
          <cell r="H89">
            <v>4</v>
          </cell>
          <cell r="I89">
            <v>56</v>
          </cell>
          <cell r="J89">
            <v>1</v>
          </cell>
        </row>
        <row r="90">
          <cell r="E90" t="str">
            <v>RDE</v>
          </cell>
          <cell r="F90" t="str">
            <v>EAST SUFFOLK AND NORTH ESSEX NHS FOUNDATION TRUST</v>
          </cell>
          <cell r="G90">
            <v>42</v>
          </cell>
          <cell r="H90">
            <v>13</v>
          </cell>
          <cell r="I90">
            <v>140</v>
          </cell>
          <cell r="J90">
            <v>13</v>
          </cell>
        </row>
        <row r="91">
          <cell r="E91" t="str">
            <v>RGP</v>
          </cell>
          <cell r="F91" t="str">
            <v>JAMES PAGET UNIVERSITY HOSPITALS NHS FOUNDATION TRUST</v>
          </cell>
          <cell r="G91">
            <v>11</v>
          </cell>
          <cell r="H91">
            <v>3</v>
          </cell>
          <cell r="I91">
            <v>27</v>
          </cell>
          <cell r="J91">
            <v>2</v>
          </cell>
        </row>
        <row r="92">
          <cell r="E92" t="str">
            <v>RAJ</v>
          </cell>
          <cell r="F92" t="str">
            <v>MID AND SOUTH ESSEX NHS FOUNDATION TRUST</v>
          </cell>
          <cell r="G92">
            <v>61</v>
          </cell>
          <cell r="H92">
            <v>13</v>
          </cell>
          <cell r="I92">
            <v>560</v>
          </cell>
          <cell r="J92">
            <v>29</v>
          </cell>
        </row>
        <row r="93">
          <cell r="E93" t="str">
            <v>RD8</v>
          </cell>
          <cell r="F93" t="str">
            <v>MILTON KEYNES UNIVERSITY HOSPITAL NHS FOUNDATION TRUST</v>
          </cell>
          <cell r="G93">
            <v>12</v>
          </cell>
          <cell r="H93">
            <v>0</v>
          </cell>
          <cell r="I93">
            <v>111</v>
          </cell>
          <cell r="J93">
            <v>19</v>
          </cell>
        </row>
        <row r="94">
          <cell r="E94" t="str">
            <v>RM1</v>
          </cell>
          <cell r="F94" t="str">
            <v>NORFOLK AND NORWICH UNIVERSITY HOSPITALS NHS FOUNDATION TRUST</v>
          </cell>
          <cell r="G94">
            <v>28</v>
          </cell>
          <cell r="H94">
            <v>6</v>
          </cell>
          <cell r="I94">
            <v>266</v>
          </cell>
          <cell r="J94">
            <v>75</v>
          </cell>
        </row>
        <row r="95">
          <cell r="E95" t="str">
            <v>RGN</v>
          </cell>
          <cell r="F95" t="str">
            <v>NORTH WEST ANGLIA NHS FOUNDATION TRUST</v>
          </cell>
          <cell r="G95">
            <v>35</v>
          </cell>
          <cell r="H95">
            <v>3</v>
          </cell>
          <cell r="I95">
            <v>153</v>
          </cell>
          <cell r="J95">
            <v>107</v>
          </cell>
        </row>
        <row r="96">
          <cell r="E96" t="str">
            <v>NT209</v>
          </cell>
          <cell r="F96" t="str">
            <v>NUFFIELD HEALTH, CAMBRIDGE HOSPITAL</v>
          </cell>
          <cell r="G96">
            <v>4</v>
          </cell>
          <cell r="H96">
            <v>1</v>
          </cell>
          <cell r="I96">
            <v>1</v>
          </cell>
          <cell r="J96">
            <v>0</v>
          </cell>
        </row>
        <row r="97">
          <cell r="E97" t="str">
            <v>RGM</v>
          </cell>
          <cell r="F97" t="str">
            <v>ROYAL PAPWORTH HOSPITAL NHS FOUNDATION TRUST</v>
          </cell>
          <cell r="G97">
            <v>6</v>
          </cell>
          <cell r="H97">
            <v>0</v>
          </cell>
          <cell r="I97">
            <v>33</v>
          </cell>
          <cell r="J97">
            <v>6</v>
          </cell>
        </row>
        <row r="98">
          <cell r="E98" t="str">
            <v>RQW</v>
          </cell>
          <cell r="F98" t="str">
            <v>THE PRINCESS ALEXANDRA HOSPITAL NHS TRUST</v>
          </cell>
          <cell r="G98">
            <v>13</v>
          </cell>
          <cell r="H98">
            <v>4</v>
          </cell>
          <cell r="I98">
            <v>21</v>
          </cell>
          <cell r="J98">
            <v>2</v>
          </cell>
        </row>
        <row r="99">
          <cell r="E99" t="str">
            <v>RCX</v>
          </cell>
          <cell r="F99" t="str">
            <v>THE QUEEN ELIZABETH HOSPITAL, KING'S LYNN, NHS FOUNDATION TRUST</v>
          </cell>
          <cell r="G99">
            <v>14</v>
          </cell>
          <cell r="H99">
            <v>5</v>
          </cell>
          <cell r="I99">
            <v>137</v>
          </cell>
          <cell r="J99">
            <v>25</v>
          </cell>
        </row>
        <row r="100">
          <cell r="E100" t="str">
            <v>RWG</v>
          </cell>
          <cell r="F100" t="str">
            <v>WEST HERTFORDSHIRE TEACHING HOSPITALS NHS TRUST</v>
          </cell>
          <cell r="G100">
            <v>14</v>
          </cell>
          <cell r="H100">
            <v>0</v>
          </cell>
          <cell r="I100">
            <v>95</v>
          </cell>
          <cell r="J100">
            <v>78</v>
          </cell>
        </row>
        <row r="101">
          <cell r="E101" t="str">
            <v>RGR</v>
          </cell>
          <cell r="F101" t="str">
            <v>WEST SUFFOLK NHS FOUNDATION TRUST</v>
          </cell>
          <cell r="G101">
            <v>14</v>
          </cell>
          <cell r="H101">
            <v>5</v>
          </cell>
          <cell r="I101">
            <v>68</v>
          </cell>
          <cell r="J101">
            <v>4</v>
          </cell>
        </row>
        <row r="102">
          <cell r="E102" t="str">
            <v>RBS</v>
          </cell>
          <cell r="F102" t="str">
            <v>ALDER HEY CHILDREN'S NHS FOUNDATION TRUST</v>
          </cell>
          <cell r="G102">
            <v>16</v>
          </cell>
          <cell r="H102">
            <v>4</v>
          </cell>
          <cell r="I102">
            <v>79</v>
          </cell>
          <cell r="J102">
            <v>24</v>
          </cell>
        </row>
        <row r="103">
          <cell r="E103" t="str">
            <v>RXL</v>
          </cell>
          <cell r="F103" t="str">
            <v>BLACKPOOL TEACHING HOSPITALS NHS FOUNDATION TRUST</v>
          </cell>
          <cell r="G103">
            <v>20</v>
          </cell>
          <cell r="H103">
            <v>5</v>
          </cell>
          <cell r="I103">
            <v>187</v>
          </cell>
          <cell r="J103">
            <v>35</v>
          </cell>
        </row>
        <row r="104">
          <cell r="E104" t="str">
            <v>RMC</v>
          </cell>
          <cell r="F104" t="str">
            <v>BOLTON NHS FOUNDATION TRUST</v>
          </cell>
          <cell r="G104">
            <v>14</v>
          </cell>
          <cell r="H104">
            <v>5</v>
          </cell>
          <cell r="I104">
            <v>123</v>
          </cell>
          <cell r="J104">
            <v>27</v>
          </cell>
        </row>
        <row r="105">
          <cell r="E105" t="str">
            <v>RJR</v>
          </cell>
          <cell r="F105" t="str">
            <v>COUNTESS OF CHESTER HOSPITAL NHS FOUNDATION TRUST</v>
          </cell>
          <cell r="G105">
            <v>17</v>
          </cell>
          <cell r="H105">
            <v>6</v>
          </cell>
          <cell r="I105">
            <v>46</v>
          </cell>
          <cell r="J105">
            <v>7</v>
          </cell>
        </row>
        <row r="106">
          <cell r="E106" t="str">
            <v>RJN</v>
          </cell>
          <cell r="F106" t="str">
            <v>EAST CHESHIRE NHS TRUST</v>
          </cell>
          <cell r="G106">
            <v>6</v>
          </cell>
          <cell r="H106">
            <v>5</v>
          </cell>
          <cell r="I106">
            <v>60</v>
          </cell>
          <cell r="J106">
            <v>26</v>
          </cell>
        </row>
        <row r="107">
          <cell r="E107" t="str">
            <v>RXR</v>
          </cell>
          <cell r="F107" t="str">
            <v>EAST LANCASHIRE HOSPITALS NHS TRUST</v>
          </cell>
          <cell r="G107">
            <v>28</v>
          </cell>
          <cell r="H107">
            <v>0</v>
          </cell>
          <cell r="I107">
            <v>153</v>
          </cell>
          <cell r="J107">
            <v>13</v>
          </cell>
        </row>
        <row r="108">
          <cell r="E108" t="str">
            <v>NCR</v>
          </cell>
          <cell r="F108" t="str">
            <v>ISIGHT</v>
          </cell>
          <cell r="G108">
            <v>1</v>
          </cell>
          <cell r="H108">
            <v>1</v>
          </cell>
          <cell r="I108">
            <v>8</v>
          </cell>
          <cell r="J108">
            <v>0</v>
          </cell>
        </row>
        <row r="109">
          <cell r="E109" t="str">
            <v>RXN</v>
          </cell>
          <cell r="F109" t="str">
            <v>LANCASHIRE TEACHING HOSPITALS NHS FOUNDATION TRUST</v>
          </cell>
          <cell r="G109">
            <v>31</v>
          </cell>
          <cell r="H109">
            <v>4</v>
          </cell>
          <cell r="I109">
            <v>185</v>
          </cell>
          <cell r="J109">
            <v>53</v>
          </cell>
        </row>
        <row r="110">
          <cell r="E110" t="str">
            <v>RBQ</v>
          </cell>
          <cell r="F110" t="str">
            <v>LIVERPOOL HEART AND CHEST HOSPITAL NHS FOUNDATION TRUST</v>
          </cell>
          <cell r="G110">
            <v>9</v>
          </cell>
          <cell r="H110">
            <v>0</v>
          </cell>
          <cell r="I110">
            <v>49</v>
          </cell>
          <cell r="J110">
            <v>4</v>
          </cell>
        </row>
        <row r="111">
          <cell r="E111" t="str">
            <v>REM</v>
          </cell>
          <cell r="F111" t="str">
            <v>LIVERPOOL UNIVERSITY HOSPITALS NHS FOUNDATION TRUST</v>
          </cell>
          <cell r="G111">
            <v>37</v>
          </cell>
          <cell r="H111">
            <v>9</v>
          </cell>
          <cell r="I111">
            <v>170</v>
          </cell>
          <cell r="J111">
            <v>36</v>
          </cell>
        </row>
        <row r="112">
          <cell r="E112" t="str">
            <v>REP</v>
          </cell>
          <cell r="F112" t="str">
            <v>LIVERPOOL WOMEN'S NHS FOUNDATION TRUST</v>
          </cell>
          <cell r="G112">
            <v>5</v>
          </cell>
          <cell r="H112">
            <v>0</v>
          </cell>
          <cell r="I112">
            <v>3</v>
          </cell>
          <cell r="J112">
            <v>2</v>
          </cell>
        </row>
        <row r="113">
          <cell r="E113" t="str">
            <v>R0A</v>
          </cell>
          <cell r="F113" t="str">
            <v>MANCHESTER UNIVERSITY NHS FOUNDATION TRUST</v>
          </cell>
          <cell r="G113">
            <v>86</v>
          </cell>
          <cell r="H113">
            <v>7</v>
          </cell>
          <cell r="I113">
            <v>346</v>
          </cell>
          <cell r="J113">
            <v>92</v>
          </cell>
        </row>
        <row r="114">
          <cell r="E114" t="str">
            <v>RBT</v>
          </cell>
          <cell r="F114" t="str">
            <v>MID CHESHIRE HOSPITALS NHS FOUNDATION TRUST</v>
          </cell>
          <cell r="G114">
            <v>12</v>
          </cell>
          <cell r="H114">
            <v>4</v>
          </cell>
          <cell r="I114">
            <v>119</v>
          </cell>
          <cell r="J114">
            <v>28</v>
          </cell>
        </row>
        <row r="115">
          <cell r="E115" t="str">
            <v>RM3</v>
          </cell>
          <cell r="F115" t="str">
            <v>NORTHERN CARE ALLIANCE NHS FOUNDATION TRUST</v>
          </cell>
          <cell r="G115">
            <v>44</v>
          </cell>
          <cell r="H115">
            <v>6</v>
          </cell>
          <cell r="I115">
            <v>518</v>
          </cell>
          <cell r="J115">
            <v>55</v>
          </cell>
        </row>
        <row r="116">
          <cell r="E116" t="str">
            <v>NTPAE</v>
          </cell>
          <cell r="F116" t="str">
            <v>PRACTICE PLUS GROUP OPHTHALMOLOGY - NORTH WEST</v>
          </cell>
          <cell r="G116">
            <v>1</v>
          </cell>
          <cell r="H116">
            <v>1</v>
          </cell>
          <cell r="I116">
            <v>0</v>
          </cell>
          <cell r="J116">
            <v>0</v>
          </cell>
        </row>
        <row r="117">
          <cell r="E117" t="str">
            <v>RVY</v>
          </cell>
          <cell r="F117" t="str">
            <v>SOUTHPORT AND ORMSKIRK HOSPITAL NHS TRUST</v>
          </cell>
          <cell r="G117">
            <v>12</v>
          </cell>
          <cell r="H117">
            <v>0</v>
          </cell>
          <cell r="I117">
            <v>50</v>
          </cell>
          <cell r="J117">
            <v>19</v>
          </cell>
        </row>
        <row r="118">
          <cell r="E118" t="str">
            <v>RBN</v>
          </cell>
          <cell r="F118" t="str">
            <v>ST HELENS AND KNOWSLEY TEACHING HOSPITALS NHS TRUST</v>
          </cell>
          <cell r="G118">
            <v>25</v>
          </cell>
          <cell r="H118">
            <v>11</v>
          </cell>
          <cell r="I118">
            <v>145</v>
          </cell>
          <cell r="J118">
            <v>2</v>
          </cell>
        </row>
        <row r="119">
          <cell r="E119" t="str">
            <v>RWJ</v>
          </cell>
          <cell r="F119" t="str">
            <v>STOCKPORT NHS FOUNDATION TRUST</v>
          </cell>
          <cell r="G119">
            <v>20</v>
          </cell>
          <cell r="H119">
            <v>3</v>
          </cell>
          <cell r="I119">
            <v>70</v>
          </cell>
          <cell r="J119">
            <v>9</v>
          </cell>
        </row>
        <row r="120">
          <cell r="E120" t="str">
            <v>RMP</v>
          </cell>
          <cell r="F120" t="str">
            <v>TAMESIDE AND GLOSSOP INTEGRATED CARE NHS FOUNDATION TRUST</v>
          </cell>
          <cell r="G120">
            <v>9</v>
          </cell>
          <cell r="H120">
            <v>0</v>
          </cell>
          <cell r="I120">
            <v>34</v>
          </cell>
          <cell r="J120">
            <v>5</v>
          </cell>
        </row>
        <row r="121">
          <cell r="E121" t="str">
            <v>RBV</v>
          </cell>
          <cell r="F121" t="str">
            <v>THE CHRISTIE NHS FOUNDATION TRUST</v>
          </cell>
          <cell r="G121">
            <v>7</v>
          </cell>
          <cell r="H121">
            <v>1</v>
          </cell>
          <cell r="I121">
            <v>15</v>
          </cell>
          <cell r="J121">
            <v>1</v>
          </cell>
        </row>
        <row r="122">
          <cell r="E122" t="str">
            <v>RET</v>
          </cell>
          <cell r="F122" t="str">
            <v>THE WALTON CENTRE NHS FOUNDATION TRUST</v>
          </cell>
          <cell r="G122">
            <v>7</v>
          </cell>
          <cell r="H122">
            <v>0</v>
          </cell>
          <cell r="I122">
            <v>26</v>
          </cell>
          <cell r="J122">
            <v>5</v>
          </cell>
        </row>
        <row r="123">
          <cell r="E123" t="str">
            <v>RTX</v>
          </cell>
          <cell r="F123" t="str">
            <v>UNIVERSITY HOSPITALS OF MORECAMBE BAY NHS FOUNDATION TRUST</v>
          </cell>
          <cell r="G123">
            <v>20</v>
          </cell>
          <cell r="H123">
            <v>0</v>
          </cell>
          <cell r="I123">
            <v>58</v>
          </cell>
          <cell r="J123">
            <v>1</v>
          </cell>
        </row>
        <row r="124">
          <cell r="E124" t="str">
            <v>RWW</v>
          </cell>
          <cell r="F124" t="str">
            <v>WARRINGTON AND HALTON TEACHING HOSPITALS NHS FOUNDATION TRUST</v>
          </cell>
          <cell r="G124">
            <v>16</v>
          </cell>
          <cell r="H124">
            <v>3</v>
          </cell>
          <cell r="I124">
            <v>29</v>
          </cell>
          <cell r="J124">
            <v>4</v>
          </cell>
        </row>
        <row r="125">
          <cell r="E125" t="str">
            <v>RBL</v>
          </cell>
          <cell r="F125" t="str">
            <v>WIRRAL UNIVERSITY TEACHING HOSPITAL NHS FOUNDATION TRUST</v>
          </cell>
          <cell r="G125">
            <v>21</v>
          </cell>
          <cell r="H125">
            <v>0</v>
          </cell>
          <cell r="I125">
            <v>113</v>
          </cell>
          <cell r="J125">
            <v>41</v>
          </cell>
        </row>
        <row r="126">
          <cell r="E126" t="str">
            <v>RRF</v>
          </cell>
          <cell r="F126" t="str">
            <v>WRIGHTINGTON, WIGAN AND LEIGH NHS FOUNDATION TRUST</v>
          </cell>
          <cell r="G126">
            <v>12</v>
          </cell>
          <cell r="H126">
            <v>5</v>
          </cell>
          <cell r="I126">
            <v>93</v>
          </cell>
          <cell r="J126">
            <v>29</v>
          </cell>
        </row>
        <row r="127">
          <cell r="E127" t="str">
            <v>RCF</v>
          </cell>
          <cell r="F127" t="str">
            <v>AIREDALE NHS FOUNDATION TRUST</v>
          </cell>
          <cell r="G127">
            <v>9</v>
          </cell>
          <cell r="H127">
            <v>0</v>
          </cell>
          <cell r="I127">
            <v>40</v>
          </cell>
          <cell r="J127">
            <v>0</v>
          </cell>
        </row>
        <row r="128">
          <cell r="E128" t="str">
            <v>RFF</v>
          </cell>
          <cell r="F128" t="str">
            <v>BARNSLEY HOSPITAL NHS FOUNDATION TRUST</v>
          </cell>
          <cell r="G128">
            <v>13</v>
          </cell>
          <cell r="H128">
            <v>4</v>
          </cell>
          <cell r="I128">
            <v>74</v>
          </cell>
          <cell r="J128">
            <v>6</v>
          </cell>
        </row>
        <row r="129">
          <cell r="E129" t="str">
            <v>RAE</v>
          </cell>
          <cell r="F129" t="str">
            <v>BRADFORD TEACHING HOSPITALS NHS FOUNDATION TRUST</v>
          </cell>
          <cell r="G129">
            <v>20</v>
          </cell>
          <cell r="H129">
            <v>1</v>
          </cell>
          <cell r="I129">
            <v>112</v>
          </cell>
          <cell r="J129">
            <v>12</v>
          </cell>
        </row>
        <row r="130">
          <cell r="E130" t="str">
            <v>RWY</v>
          </cell>
          <cell r="F130" t="str">
            <v>CALDERDALE AND HUDDERSFIELD NHS FOUNDATION TRUST</v>
          </cell>
          <cell r="G130">
            <v>17</v>
          </cell>
          <cell r="H130">
            <v>0</v>
          </cell>
          <cell r="I130">
            <v>94</v>
          </cell>
          <cell r="J130">
            <v>0</v>
          </cell>
        </row>
        <row r="131">
          <cell r="E131" t="str">
            <v>RXP</v>
          </cell>
          <cell r="F131" t="str">
            <v>COUNTY DURHAM AND DARLINGTON NHS FOUNDATION TRUST</v>
          </cell>
          <cell r="G131">
            <v>27</v>
          </cell>
          <cell r="H131">
            <v>2</v>
          </cell>
          <cell r="I131">
            <v>69</v>
          </cell>
          <cell r="J131">
            <v>8</v>
          </cell>
        </row>
        <row r="132">
          <cell r="E132" t="str">
            <v>RP5</v>
          </cell>
          <cell r="F132" t="str">
            <v>DONCASTER AND BASSETLAW TEACHING HOSPITALS NHS FOUNDATION TRUST</v>
          </cell>
          <cell r="G132">
            <v>26</v>
          </cell>
          <cell r="H132">
            <v>5</v>
          </cell>
          <cell r="I132">
            <v>190</v>
          </cell>
          <cell r="J132">
            <v>29</v>
          </cell>
        </row>
        <row r="133">
          <cell r="E133" t="str">
            <v>RR7</v>
          </cell>
          <cell r="F133" t="str">
            <v>GATESHEAD HEALTH NHS FOUNDATION TRUST</v>
          </cell>
          <cell r="G133">
            <v>12</v>
          </cell>
          <cell r="H133">
            <v>0</v>
          </cell>
          <cell r="I133">
            <v>13</v>
          </cell>
          <cell r="J133">
            <v>0</v>
          </cell>
        </row>
        <row r="134">
          <cell r="E134" t="str">
            <v>RCD</v>
          </cell>
          <cell r="F134" t="str">
            <v>HARROGATE AND DISTRICT NHS FOUNDATION TRUST</v>
          </cell>
          <cell r="G134">
            <v>8</v>
          </cell>
          <cell r="H134">
            <v>3</v>
          </cell>
          <cell r="I134">
            <v>67</v>
          </cell>
          <cell r="J134">
            <v>3</v>
          </cell>
        </row>
        <row r="135">
          <cell r="E135" t="str">
            <v>RWA</v>
          </cell>
          <cell r="F135" t="str">
            <v>HULL UNIVERSITY TEACHING HOSPITALS NHS TRUST</v>
          </cell>
          <cell r="G135">
            <v>39</v>
          </cell>
          <cell r="H135">
            <v>7</v>
          </cell>
          <cell r="I135">
            <v>357</v>
          </cell>
          <cell r="J135">
            <v>52</v>
          </cell>
        </row>
        <row r="136">
          <cell r="E136" t="str">
            <v>RR8</v>
          </cell>
          <cell r="F136" t="str">
            <v>LEEDS TEACHING HOSPITALS NHS TRUST</v>
          </cell>
          <cell r="G136">
            <v>70</v>
          </cell>
          <cell r="H136">
            <v>8</v>
          </cell>
          <cell r="I136">
            <v>206</v>
          </cell>
          <cell r="J136">
            <v>76</v>
          </cell>
        </row>
        <row r="137">
          <cell r="E137" t="str">
            <v>RXF</v>
          </cell>
          <cell r="F137" t="str">
            <v>MID YORKSHIRE HOSPITALS NHS TRUST</v>
          </cell>
          <cell r="G137">
            <v>23</v>
          </cell>
          <cell r="H137">
            <v>2</v>
          </cell>
          <cell r="I137">
            <v>126</v>
          </cell>
          <cell r="J137">
            <v>0</v>
          </cell>
        </row>
        <row r="138">
          <cell r="E138" t="str">
            <v>RNN</v>
          </cell>
          <cell r="F138" t="str">
            <v>NORTH CUMBRIA INTEGRATED CARE NHS FOUNDATION TRUST</v>
          </cell>
          <cell r="G138">
            <v>19</v>
          </cell>
          <cell r="H138">
            <v>2</v>
          </cell>
          <cell r="I138">
            <v>82</v>
          </cell>
          <cell r="J138">
            <v>30</v>
          </cell>
        </row>
        <row r="139">
          <cell r="E139" t="str">
            <v>RVW</v>
          </cell>
          <cell r="F139" t="str">
            <v>NORTH TEES AND HARTLEPOOL NHS FOUNDATION TRUST</v>
          </cell>
          <cell r="G139">
            <v>17</v>
          </cell>
          <cell r="H139">
            <v>0</v>
          </cell>
          <cell r="I139">
            <v>49</v>
          </cell>
          <cell r="J139">
            <v>8</v>
          </cell>
        </row>
        <row r="140">
          <cell r="E140" t="str">
            <v>RJL</v>
          </cell>
          <cell r="F140" t="str">
            <v>NORTHERN LINCOLNSHIRE AND GOOLE NHS FOUNDATION TRUST</v>
          </cell>
          <cell r="G140">
            <v>15</v>
          </cell>
          <cell r="H140">
            <v>0</v>
          </cell>
          <cell r="I140">
            <v>89</v>
          </cell>
          <cell r="J140">
            <v>18</v>
          </cell>
        </row>
        <row r="141">
          <cell r="E141" t="str">
            <v>RTF</v>
          </cell>
          <cell r="F141" t="str">
            <v>NORTHUMBRIA HEALTHCARE NHS FOUNDATION TRUST</v>
          </cell>
          <cell r="G141">
            <v>27</v>
          </cell>
          <cell r="H141">
            <v>1</v>
          </cell>
          <cell r="I141">
            <v>53</v>
          </cell>
          <cell r="J141">
            <v>0</v>
          </cell>
        </row>
        <row r="142">
          <cell r="E142" t="str">
            <v>RCU</v>
          </cell>
          <cell r="F142" t="str">
            <v>SHEFFIELD CHILDREN'S NHS FOUNDATION TRUST</v>
          </cell>
          <cell r="G142">
            <v>10</v>
          </cell>
          <cell r="H142">
            <v>0</v>
          </cell>
          <cell r="I142">
            <v>38</v>
          </cell>
          <cell r="J142">
            <v>2</v>
          </cell>
        </row>
        <row r="143">
          <cell r="E143" t="str">
            <v>RHQ</v>
          </cell>
          <cell r="F143" t="str">
            <v>SHEFFIELD TEACHING HOSPITALS NHS FOUNDATION TRUST</v>
          </cell>
          <cell r="G143">
            <v>30</v>
          </cell>
          <cell r="H143">
            <v>8</v>
          </cell>
          <cell r="I143">
            <v>310</v>
          </cell>
          <cell r="J143">
            <v>23</v>
          </cell>
        </row>
        <row r="144">
          <cell r="E144" t="str">
            <v>RTR</v>
          </cell>
          <cell r="F144" t="str">
            <v>SOUTH TEES HOSPITALS NHS FOUNDATION TRUST</v>
          </cell>
          <cell r="G144">
            <v>38</v>
          </cell>
          <cell r="H144">
            <v>6</v>
          </cell>
          <cell r="I144">
            <v>129</v>
          </cell>
          <cell r="J144">
            <v>46</v>
          </cell>
        </row>
        <row r="145">
          <cell r="E145" t="str">
            <v>R0B</v>
          </cell>
          <cell r="F145" t="str">
            <v>SOUTH TYNESIDE AND SUNDERLAND NHS FOUNDATION TRUST</v>
          </cell>
          <cell r="G145">
            <v>31</v>
          </cell>
          <cell r="H145">
            <v>3</v>
          </cell>
          <cell r="I145">
            <v>141</v>
          </cell>
          <cell r="J145">
            <v>22</v>
          </cell>
        </row>
        <row r="146">
          <cell r="E146" t="str">
            <v>RTD</v>
          </cell>
          <cell r="F146" t="str">
            <v>THE NEWCASTLE UPON TYNE HOSPITALS NHS FOUNDATION TRUST</v>
          </cell>
          <cell r="G146">
            <v>63</v>
          </cell>
          <cell r="H146">
            <v>4</v>
          </cell>
          <cell r="I146">
            <v>177</v>
          </cell>
          <cell r="J146">
            <v>38</v>
          </cell>
        </row>
        <row r="147">
          <cell r="E147" t="str">
            <v>RFR</v>
          </cell>
          <cell r="F147" t="str">
            <v>THE ROTHERHAM NHS FOUNDATION TRUST</v>
          </cell>
          <cell r="G147">
            <v>11</v>
          </cell>
          <cell r="H147">
            <v>2</v>
          </cell>
          <cell r="I147">
            <v>197</v>
          </cell>
          <cell r="J147">
            <v>7</v>
          </cell>
        </row>
        <row r="148">
          <cell r="E148" t="str">
            <v>RCB</v>
          </cell>
          <cell r="F148" t="str">
            <v>YORK AND SCARBOROUGH TEACHING HOSPITALS NHS FOUNDATION TRUST</v>
          </cell>
          <cell r="G148">
            <v>36</v>
          </cell>
          <cell r="H148">
            <v>12</v>
          </cell>
          <cell r="I148">
            <v>197</v>
          </cell>
          <cell r="J148">
            <v>40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>
        <row r="5">
          <cell r="C5" t="str">
            <v>December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7864-E7FA-4AB7-96A0-2257992F1CC3}">
  <sheetPr codeName="Sheet7">
    <pageSetUpPr fitToPage="1"/>
  </sheetPr>
  <dimension ref="B1:K27"/>
  <sheetViews>
    <sheetView showGridLines="0" tabSelected="1" zoomScale="80" zoomScaleNormal="80" workbookViewId="0">
      <selection activeCell="E34" sqref="E34"/>
    </sheetView>
  </sheetViews>
  <sheetFormatPr defaultColWidth="9.140625" defaultRowHeight="12.75" x14ac:dyDescent="0.2"/>
  <cols>
    <col min="1" max="1" width="2" style="4" customWidth="1"/>
    <col min="2" max="2" width="12.42578125" style="4" customWidth="1"/>
    <col min="3" max="3" width="81.42578125" style="4" customWidth="1"/>
    <col min="4" max="4" width="24.5703125" style="4" customWidth="1"/>
    <col min="5" max="5" width="24.140625" style="4" customWidth="1"/>
    <col min="6" max="6" width="12.85546875" style="4" customWidth="1"/>
    <col min="7" max="7" width="14.28515625" style="4" bestFit="1" customWidth="1"/>
    <col min="8" max="16384" width="9.140625" style="4"/>
  </cols>
  <sheetData>
    <row r="1" spans="2:11" s="1" customFormat="1" ht="10.5" customHeight="1" x14ac:dyDescent="0.25"/>
    <row r="2" spans="2:11" ht="19.5" customHeight="1" x14ac:dyDescent="0.2">
      <c r="B2" s="2" t="s">
        <v>0</v>
      </c>
      <c r="C2" s="3" t="s">
        <v>1</v>
      </c>
      <c r="E2" s="5"/>
      <c r="F2" s="6"/>
    </row>
    <row r="3" spans="2:11" x14ac:dyDescent="0.2">
      <c r="B3" s="2" t="s">
        <v>2</v>
      </c>
      <c r="C3" s="7" t="s">
        <v>3</v>
      </c>
      <c r="E3" s="5"/>
      <c r="F3" s="8"/>
    </row>
    <row r="4" spans="2:11" x14ac:dyDescent="0.2">
      <c r="B4" s="2"/>
      <c r="C4" s="7"/>
      <c r="E4" s="5"/>
    </row>
    <row r="5" spans="2:11" ht="19.5" customHeight="1" x14ac:dyDescent="0.2">
      <c r="B5" s="2" t="s">
        <v>4</v>
      </c>
      <c r="C5" s="9" t="str">
        <f xml:space="preserve"> "Quarter " &amp;RIGHT(Quarter,1) &amp; ", " &amp; YearPeriod &amp; " (" &amp;PublicationPeriod &amp;")"</f>
        <v>Quarter 2, 2022-23 (July to September 2022)</v>
      </c>
      <c r="E5" s="5"/>
    </row>
    <row r="6" spans="2:11" ht="12.75" customHeight="1" x14ac:dyDescent="0.2">
      <c r="B6" s="10" t="s">
        <v>5</v>
      </c>
      <c r="C6" s="11" t="s">
        <v>6</v>
      </c>
      <c r="D6" s="11"/>
      <c r="E6" s="5"/>
    </row>
    <row r="7" spans="2:11" x14ac:dyDescent="0.2">
      <c r="B7" s="2" t="s">
        <v>7</v>
      </c>
      <c r="C7" s="4" t="s">
        <v>8</v>
      </c>
      <c r="E7" s="5"/>
    </row>
    <row r="8" spans="2:11" x14ac:dyDescent="0.2">
      <c r="B8" s="2" t="s">
        <v>9</v>
      </c>
      <c r="C8" s="4" t="str">
        <f>PublicationDate</f>
        <v>10th November 2022</v>
      </c>
      <c r="E8" s="5"/>
    </row>
    <row r="9" spans="2:11" x14ac:dyDescent="0.2">
      <c r="B9" s="2" t="s">
        <v>10</v>
      </c>
      <c r="C9" s="4" t="s">
        <v>11</v>
      </c>
      <c r="E9" s="5"/>
    </row>
    <row r="10" spans="2:11" x14ac:dyDescent="0.2">
      <c r="B10" s="2" t="s">
        <v>12</v>
      </c>
      <c r="C10" s="4" t="s">
        <v>13</v>
      </c>
      <c r="E10" s="5"/>
    </row>
    <row r="11" spans="2:11" x14ac:dyDescent="0.2">
      <c r="B11" s="2" t="s">
        <v>14</v>
      </c>
      <c r="C11" s="4" t="s">
        <v>15</v>
      </c>
      <c r="E11" s="5"/>
    </row>
    <row r="12" spans="2:11" ht="12.75" customHeight="1" x14ac:dyDescent="0.2">
      <c r="B12" s="12" t="s">
        <v>16</v>
      </c>
      <c r="C12" s="12"/>
      <c r="D12" s="12"/>
      <c r="E12" s="12"/>
    </row>
    <row r="13" spans="2:11" x14ac:dyDescent="0.2">
      <c r="B13" s="13" t="s">
        <v>17</v>
      </c>
      <c r="C13" s="14"/>
      <c r="D13" s="14"/>
      <c r="E13" s="5"/>
    </row>
    <row r="14" spans="2:11" x14ac:dyDescent="0.2">
      <c r="E14" s="15"/>
      <c r="K14" s="16"/>
    </row>
    <row r="15" spans="2:11" ht="15" x14ac:dyDescent="0.2">
      <c r="B15" s="17" t="s">
        <v>18</v>
      </c>
      <c r="C15" s="17"/>
      <c r="K15" s="16"/>
    </row>
    <row r="16" spans="2:11" ht="72" customHeight="1" x14ac:dyDescent="0.2">
      <c r="B16" s="18" t="s">
        <v>19</v>
      </c>
      <c r="C16" s="18" t="s">
        <v>20</v>
      </c>
      <c r="D16" s="19" t="s">
        <v>21</v>
      </c>
      <c r="E16" s="19" t="s">
        <v>22</v>
      </c>
    </row>
    <row r="17" spans="2:6" x14ac:dyDescent="0.2">
      <c r="B17" s="20" t="s">
        <v>11</v>
      </c>
      <c r="C17" s="21" t="s">
        <v>23</v>
      </c>
      <c r="D17" s="22">
        <f>SUM(D19:D25)</f>
        <v>19439</v>
      </c>
      <c r="E17" s="22">
        <f>SUM(E19:E25)</f>
        <v>4149</v>
      </c>
    </row>
    <row r="18" spans="2:6" ht="6.75" customHeight="1" x14ac:dyDescent="0.2">
      <c r="D18" s="23"/>
      <c r="E18" s="24"/>
    </row>
    <row r="19" spans="2:6" x14ac:dyDescent="0.2">
      <c r="B19" s="25" t="s">
        <v>24</v>
      </c>
      <c r="C19" s="25" t="s">
        <v>25</v>
      </c>
      <c r="D19" s="25">
        <f>SUMIFS(Provider!$F:$F,Provider!$B:$B,B19,Provider!$D:$D,"=R*")</f>
        <v>3048</v>
      </c>
      <c r="E19" s="25">
        <f>SUMIFS(Provider!$G:$G,Provider!$B:$B,B19,Provider!$D:$D,"=R*")</f>
        <v>733</v>
      </c>
    </row>
    <row r="20" spans="2:6" x14ac:dyDescent="0.2">
      <c r="B20" s="26" t="s">
        <v>26</v>
      </c>
      <c r="C20" s="26" t="s">
        <v>27</v>
      </c>
      <c r="D20" s="27">
        <f>SUMIFS(Provider!$F:$F,Provider!$B:$B,B20,Provider!$D:$D,"=R*")</f>
        <v>2739</v>
      </c>
      <c r="E20" s="27">
        <f>SUMIFS(Provider!$G:$G,Provider!$B:$B,B20,Provider!$D:$D,"=R*")</f>
        <v>607</v>
      </c>
    </row>
    <row r="21" spans="2:6" x14ac:dyDescent="0.2">
      <c r="B21" s="27" t="s">
        <v>28</v>
      </c>
      <c r="C21" s="27" t="s">
        <v>29</v>
      </c>
      <c r="D21" s="27">
        <f>SUMIFS(Provider!$F:$F,Provider!$B:$B,B21,Provider!$D:$D,"=R*")</f>
        <v>2000</v>
      </c>
      <c r="E21" s="27">
        <f>SUMIFS(Provider!$G:$G,Provider!$B:$B,B21,Provider!$D:$D,"=R*")</f>
        <v>375</v>
      </c>
    </row>
    <row r="22" spans="2:6" x14ac:dyDescent="0.2">
      <c r="B22" s="27" t="s">
        <v>30</v>
      </c>
      <c r="C22" s="27" t="s">
        <v>31</v>
      </c>
      <c r="D22" s="27">
        <f>SUMIFS(Provider!$F:$F,Provider!$B:$B,B22,Provider!$D:$D,"=R*")</f>
        <v>4026</v>
      </c>
      <c r="E22" s="27">
        <f>SUMIFS(Provider!$G:$G,Provider!$B:$B,B22,Provider!$D:$D,"=R*")</f>
        <v>1019</v>
      </c>
    </row>
    <row r="23" spans="2:6" x14ac:dyDescent="0.2">
      <c r="B23" s="27" t="s">
        <v>32</v>
      </c>
      <c r="C23" s="27" t="s">
        <v>33</v>
      </c>
      <c r="D23" s="27">
        <f>SUMIFS(Provider!$F:$F,Provider!$B:$B,B23,Provider!$D:$D,"=R*")</f>
        <v>2145</v>
      </c>
      <c r="E23" s="27">
        <f>SUMIFS(Provider!$G:$G,Provider!$B:$B,B23,Provider!$D:$D,"=R*")</f>
        <v>477</v>
      </c>
    </row>
    <row r="24" spans="2:6" x14ac:dyDescent="0.2">
      <c r="B24" s="28" t="s">
        <v>34</v>
      </c>
      <c r="C24" s="28" t="s">
        <v>35</v>
      </c>
      <c r="D24" s="27">
        <f>SUMIFS(Provider!$F:$F,Provider!$B:$B,B24,Provider!$D:$D,"=R*")</f>
        <v>2671</v>
      </c>
      <c r="E24" s="27">
        <f>SUMIFS(Provider!$G:$G,Provider!$B:$B,B24,Provider!$D:$D,"=R*")</f>
        <v>518</v>
      </c>
    </row>
    <row r="25" spans="2:6" x14ac:dyDescent="0.2">
      <c r="B25" s="29" t="s">
        <v>36</v>
      </c>
      <c r="C25" s="29" t="s">
        <v>37</v>
      </c>
      <c r="D25" s="29">
        <f>SUMIFS(Provider!$F:$F,Provider!$B:$B,B25,Provider!$D:$D,"=R*")</f>
        <v>2810</v>
      </c>
      <c r="E25" s="29">
        <f>SUMIFS(Provider!$G:$G,Provider!$B:$B,B25,Provider!$D:$D,"=R*")</f>
        <v>420</v>
      </c>
    </row>
    <row r="26" spans="2:6" ht="12.75" customHeight="1" x14ac:dyDescent="0.2">
      <c r="F26" s="30"/>
    </row>
    <row r="27" spans="2:6" x14ac:dyDescent="0.2">
      <c r="B27" s="30" t="s">
        <v>38</v>
      </c>
      <c r="C27" s="30"/>
      <c r="D27" s="31"/>
      <c r="E27" s="31"/>
    </row>
  </sheetData>
  <mergeCells count="3">
    <mergeCell ref="C3:C4"/>
    <mergeCell ref="C6:D6"/>
    <mergeCell ref="B12:E12"/>
  </mergeCells>
  <hyperlinks>
    <hyperlink ref="B13" r:id="rId1" xr:uid="{B7CEDEB2-80D7-49E5-B62A-C61A5A51D854}"/>
  </hyperlinks>
  <pageMargins left="0.74803149606299213" right="0.74803149606299213" top="0.98425196850393704" bottom="0.98425196850393704" header="0.51181102362204722" footer="0.51181102362204722"/>
  <pageSetup paperSize="9" scale="8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AB0B-AD85-4AC3-989B-FBA81F1683C1}">
  <sheetPr codeName="Sheet9"/>
  <dimension ref="B1:H164"/>
  <sheetViews>
    <sheetView showGridLines="0" zoomScale="85" zoomScaleNormal="85" workbookViewId="0">
      <pane ySplit="18" topLeftCell="A91" activePane="bottomLeft" state="frozen"/>
      <selection activeCell="E34" sqref="E34"/>
      <selection pane="bottomLeft" activeCell="E34" sqref="E34"/>
    </sheetView>
  </sheetViews>
  <sheetFormatPr defaultColWidth="9.140625" defaultRowHeight="12.75" x14ac:dyDescent="0.2"/>
  <cols>
    <col min="1" max="1" width="1.28515625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76.7109375" style="4" customWidth="1"/>
    <col min="6" max="6" width="24.140625" style="4" customWidth="1"/>
    <col min="7" max="8" width="24.42578125" style="4" customWidth="1"/>
    <col min="9" max="16384" width="9.140625" style="4"/>
  </cols>
  <sheetData>
    <row r="1" spans="2:8" s="1" customFormat="1" ht="10.5" customHeight="1" x14ac:dyDescent="0.25"/>
    <row r="2" spans="2:8" ht="19.5" customHeight="1" x14ac:dyDescent="0.2">
      <c r="B2" s="2" t="s">
        <v>0</v>
      </c>
      <c r="C2" s="32" t="s">
        <v>1</v>
      </c>
      <c r="D2" s="32"/>
    </row>
    <row r="3" spans="2:8" ht="12.75" customHeight="1" x14ac:dyDescent="0.2">
      <c r="B3" s="2" t="s">
        <v>2</v>
      </c>
      <c r="C3" s="33" t="s">
        <v>39</v>
      </c>
      <c r="D3" s="34"/>
    </row>
    <row r="4" spans="2:8" ht="13.9" customHeight="1" x14ac:dyDescent="0.2">
      <c r="B4" s="2"/>
      <c r="C4" s="33"/>
      <c r="D4" s="34"/>
    </row>
    <row r="5" spans="2:8" ht="19.5" customHeight="1" x14ac:dyDescent="0.2">
      <c r="B5" s="2" t="s">
        <v>4</v>
      </c>
      <c r="C5" s="35" t="str">
        <f>'National &amp; Regional'!C5</f>
        <v>Quarter 2, 2022-23 (July to September 2022)</v>
      </c>
      <c r="D5" s="35"/>
    </row>
    <row r="6" spans="2:8" ht="12.75" customHeight="1" x14ac:dyDescent="0.2">
      <c r="B6" s="2" t="s">
        <v>5</v>
      </c>
      <c r="C6" s="14" t="s">
        <v>6</v>
      </c>
      <c r="D6" s="14"/>
      <c r="E6" s="14"/>
    </row>
    <row r="7" spans="2:8" x14ac:dyDescent="0.2">
      <c r="B7" s="2" t="s">
        <v>7</v>
      </c>
      <c r="C7" s="36" t="s">
        <v>40</v>
      </c>
      <c r="D7" s="36"/>
    </row>
    <row r="8" spans="2:8" x14ac:dyDescent="0.2">
      <c r="B8" s="2" t="s">
        <v>9</v>
      </c>
      <c r="C8" s="36" t="str">
        <f>'National &amp; Regional'!C8</f>
        <v>10th November 2022</v>
      </c>
      <c r="D8" s="36"/>
    </row>
    <row r="9" spans="2:8" x14ac:dyDescent="0.2">
      <c r="B9" s="2" t="s">
        <v>10</v>
      </c>
      <c r="C9" s="36" t="str">
        <f>'National &amp; Regional'!C9</f>
        <v>-</v>
      </c>
      <c r="D9" s="36"/>
    </row>
    <row r="10" spans="2:8" x14ac:dyDescent="0.2">
      <c r="B10" s="2" t="s">
        <v>12</v>
      </c>
      <c r="C10" s="36" t="str">
        <f>'National &amp; Regional'!C10</f>
        <v>Public</v>
      </c>
      <c r="D10" s="36"/>
    </row>
    <row r="11" spans="2:8" x14ac:dyDescent="0.2">
      <c r="B11" s="2" t="s">
        <v>14</v>
      </c>
      <c r="C11" s="36" t="s">
        <v>15</v>
      </c>
      <c r="D11" s="36"/>
    </row>
    <row r="12" spans="2:8" x14ac:dyDescent="0.2">
      <c r="B12" s="12" t="s">
        <v>16</v>
      </c>
      <c r="C12" s="12"/>
      <c r="D12" s="12"/>
      <c r="E12" s="12"/>
      <c r="F12" s="12"/>
    </row>
    <row r="13" spans="2:8" x14ac:dyDescent="0.2">
      <c r="B13" s="13" t="s">
        <v>17</v>
      </c>
      <c r="C13" s="13"/>
      <c r="D13" s="14"/>
      <c r="E13" s="14"/>
      <c r="F13" s="5"/>
    </row>
    <row r="14" spans="2:8" x14ac:dyDescent="0.2">
      <c r="G14" s="15"/>
      <c r="H14" s="15"/>
    </row>
    <row r="15" spans="2:8" ht="15" x14ac:dyDescent="0.2">
      <c r="B15" s="17" t="s">
        <v>41</v>
      </c>
      <c r="C15" s="17"/>
      <c r="D15" s="17"/>
      <c r="E15" s="17"/>
    </row>
    <row r="16" spans="2:8" ht="75" customHeight="1" x14ac:dyDescent="0.2">
      <c r="B16" s="18" t="s">
        <v>19</v>
      </c>
      <c r="C16" s="18" t="s">
        <v>20</v>
      </c>
      <c r="D16" s="18" t="s">
        <v>42</v>
      </c>
      <c r="E16" s="37" t="s">
        <v>43</v>
      </c>
      <c r="F16" s="19" t="s">
        <v>21</v>
      </c>
      <c r="G16" s="19" t="s">
        <v>22</v>
      </c>
      <c r="H16" s="38"/>
    </row>
    <row r="17" spans="2:8" x14ac:dyDescent="0.2">
      <c r="B17" s="20" t="s">
        <v>11</v>
      </c>
      <c r="C17" s="20"/>
      <c r="D17" s="20" t="s">
        <v>11</v>
      </c>
      <c r="E17" s="21" t="s">
        <v>23</v>
      </c>
      <c r="F17" s="22">
        <f>SUMIF($D$20:$D$299,"=R*",$F$20:$F$299)</f>
        <v>19439</v>
      </c>
      <c r="G17" s="22">
        <f>SUMIF($D$20:$D$299,"=R*",$G$20:$G$299)</f>
        <v>4149</v>
      </c>
      <c r="H17" s="39"/>
    </row>
    <row r="18" spans="2:8" ht="11.25" customHeight="1" x14ac:dyDescent="0.2">
      <c r="B18" s="20" t="s">
        <v>11</v>
      </c>
      <c r="C18" s="20"/>
      <c r="D18" s="20" t="s">
        <v>11</v>
      </c>
      <c r="E18" s="21" t="s">
        <v>44</v>
      </c>
      <c r="F18" s="22">
        <f>SUM(F20:F299)</f>
        <v>19456</v>
      </c>
      <c r="G18" s="22">
        <f>SUM(G20:G299)</f>
        <v>4155</v>
      </c>
      <c r="H18" s="39"/>
    </row>
    <row r="20" spans="2:8" x14ac:dyDescent="0.2">
      <c r="B20" s="25" t="s">
        <v>24</v>
      </c>
      <c r="C20" s="25" t="s">
        <v>25</v>
      </c>
      <c r="D20" s="25" t="s">
        <v>45</v>
      </c>
      <c r="E20" s="25" t="s">
        <v>46</v>
      </c>
      <c r="F20" s="40">
        <f>VLOOKUP($D20,'[1]Data Extract'!$E:$J,5,0)</f>
        <v>258</v>
      </c>
      <c r="G20" s="40">
        <f>VLOOKUP($D20,'[1]Data Extract'!$E:$J,6,0)</f>
        <v>258</v>
      </c>
    </row>
    <row r="21" spans="2:8" x14ac:dyDescent="0.2">
      <c r="B21" s="27" t="s">
        <v>24</v>
      </c>
      <c r="C21" s="27" t="s">
        <v>25</v>
      </c>
      <c r="D21" s="27" t="s">
        <v>47</v>
      </c>
      <c r="E21" s="27" t="s">
        <v>48</v>
      </c>
      <c r="F21" s="41">
        <f>VLOOKUP($D21,'[1]Data Extract'!$E:$J,5,0)</f>
        <v>304</v>
      </c>
      <c r="G21" s="41">
        <f>VLOOKUP($D21,'[1]Data Extract'!$E:$J,6,0)</f>
        <v>0</v>
      </c>
    </row>
    <row r="22" spans="2:8" x14ac:dyDescent="0.2">
      <c r="B22" s="27" t="s">
        <v>24</v>
      </c>
      <c r="C22" s="27" t="s">
        <v>25</v>
      </c>
      <c r="D22" s="27" t="s">
        <v>49</v>
      </c>
      <c r="E22" s="27" t="s">
        <v>50</v>
      </c>
      <c r="F22" s="41">
        <f>VLOOKUP($D22,'[1]Data Extract'!$E:$J,5,0)</f>
        <v>436</v>
      </c>
      <c r="G22" s="41">
        <f>VLOOKUP($D22,'[1]Data Extract'!$E:$J,6,0)</f>
        <v>104</v>
      </c>
    </row>
    <row r="23" spans="2:8" x14ac:dyDescent="0.2">
      <c r="B23" s="27" t="s">
        <v>24</v>
      </c>
      <c r="C23" s="27" t="s">
        <v>25</v>
      </c>
      <c r="D23" s="27" t="s">
        <v>51</v>
      </c>
      <c r="E23" s="27" t="s">
        <v>52</v>
      </c>
      <c r="F23" s="41">
        <f>VLOOKUP($D23,'[1]Data Extract'!$E:$J,5,0)</f>
        <v>30</v>
      </c>
      <c r="G23" s="41">
        <f>VLOOKUP($D23,'[1]Data Extract'!$E:$J,6,0)</f>
        <v>4</v>
      </c>
    </row>
    <row r="24" spans="2:8" x14ac:dyDescent="0.2">
      <c r="B24" s="27" t="s">
        <v>24</v>
      </c>
      <c r="C24" s="27" t="s">
        <v>25</v>
      </c>
      <c r="D24" s="27" t="s">
        <v>53</v>
      </c>
      <c r="E24" s="27" t="s">
        <v>54</v>
      </c>
      <c r="F24" s="41">
        <f>VLOOKUP($D24,'[1]Data Extract'!$E:$J,5,0)</f>
        <v>17</v>
      </c>
      <c r="G24" s="41">
        <f>VLOOKUP($D24,'[1]Data Extract'!$E:$J,6,0)</f>
        <v>5</v>
      </c>
    </row>
    <row r="25" spans="2:8" x14ac:dyDescent="0.2">
      <c r="B25" s="27" t="s">
        <v>24</v>
      </c>
      <c r="C25" s="27" t="s">
        <v>25</v>
      </c>
      <c r="D25" s="27" t="s">
        <v>55</v>
      </c>
      <c r="E25" s="27" t="s">
        <v>56</v>
      </c>
      <c r="F25" s="41">
        <f>VLOOKUP($D25,'[1]Data Extract'!$E:$J,5,0)</f>
        <v>11</v>
      </c>
      <c r="G25" s="41">
        <f>VLOOKUP($D25,'[1]Data Extract'!$E:$J,6,0)</f>
        <v>0</v>
      </c>
    </row>
    <row r="26" spans="2:8" x14ac:dyDescent="0.2">
      <c r="B26" s="27" t="s">
        <v>24</v>
      </c>
      <c r="C26" s="27" t="s">
        <v>25</v>
      </c>
      <c r="D26" s="27" t="s">
        <v>57</v>
      </c>
      <c r="E26" s="27" t="s">
        <v>58</v>
      </c>
      <c r="F26" s="41">
        <f>VLOOKUP($D26,'[1]Data Extract'!$E:$J,5,0)</f>
        <v>36</v>
      </c>
      <c r="G26" s="41">
        <f>VLOOKUP($D26,'[1]Data Extract'!$E:$J,6,0)</f>
        <v>1</v>
      </c>
    </row>
    <row r="27" spans="2:8" x14ac:dyDescent="0.2">
      <c r="B27" s="27" t="s">
        <v>24</v>
      </c>
      <c r="C27" s="27" t="s">
        <v>25</v>
      </c>
      <c r="D27" s="27" t="s">
        <v>59</v>
      </c>
      <c r="E27" s="27" t="s">
        <v>60</v>
      </c>
      <c r="F27" s="41">
        <f>VLOOKUP($D27,'[1]Data Extract'!$E:$J,5,0)</f>
        <v>69</v>
      </c>
      <c r="G27" s="41">
        <f>VLOOKUP($D27,'[1]Data Extract'!$E:$J,6,0)</f>
        <v>33</v>
      </c>
    </row>
    <row r="28" spans="2:8" x14ac:dyDescent="0.2">
      <c r="B28" s="27" t="s">
        <v>24</v>
      </c>
      <c r="C28" s="27" t="s">
        <v>25</v>
      </c>
      <c r="D28" s="27" t="s">
        <v>61</v>
      </c>
      <c r="E28" s="27" t="s">
        <v>62</v>
      </c>
      <c r="F28" s="41">
        <f>VLOOKUP($D28,'[1]Data Extract'!$E:$J,5,0)</f>
        <v>400</v>
      </c>
      <c r="G28" s="41">
        <f>VLOOKUP($D28,'[1]Data Extract'!$E:$J,6,0)</f>
        <v>87</v>
      </c>
    </row>
    <row r="29" spans="2:8" x14ac:dyDescent="0.2">
      <c r="B29" s="27" t="s">
        <v>24</v>
      </c>
      <c r="C29" s="27" t="s">
        <v>25</v>
      </c>
      <c r="D29" s="27" t="s">
        <v>63</v>
      </c>
      <c r="E29" s="27" t="s">
        <v>64</v>
      </c>
      <c r="F29" s="41">
        <f>VLOOKUP($D29,'[1]Data Extract'!$E:$J,5,0)</f>
        <v>34</v>
      </c>
      <c r="G29" s="41">
        <f>VLOOKUP($D29,'[1]Data Extract'!$E:$J,6,0)</f>
        <v>8</v>
      </c>
    </row>
    <row r="30" spans="2:8" x14ac:dyDescent="0.2">
      <c r="B30" s="27" t="s">
        <v>24</v>
      </c>
      <c r="C30" s="27" t="s">
        <v>25</v>
      </c>
      <c r="D30" s="27" t="s">
        <v>65</v>
      </c>
      <c r="E30" s="27" t="s">
        <v>66</v>
      </c>
      <c r="F30" s="41">
        <f>VLOOKUP($D30,'[1]Data Extract'!$E:$J,5,0)</f>
        <v>94</v>
      </c>
      <c r="G30" s="41">
        <f>VLOOKUP($D30,'[1]Data Extract'!$E:$J,6,0)</f>
        <v>17</v>
      </c>
    </row>
    <row r="31" spans="2:8" x14ac:dyDescent="0.2">
      <c r="B31" s="27" t="s">
        <v>24</v>
      </c>
      <c r="C31" s="27" t="s">
        <v>25</v>
      </c>
      <c r="D31" s="27" t="s">
        <v>67</v>
      </c>
      <c r="E31" s="27" t="s">
        <v>68</v>
      </c>
      <c r="F31" s="41">
        <f>VLOOKUP($D31,'[1]Data Extract'!$E:$J,5,0)</f>
        <v>84</v>
      </c>
      <c r="G31" s="41">
        <f>VLOOKUP($D31,'[1]Data Extract'!$E:$J,6,0)</f>
        <v>2</v>
      </c>
    </row>
    <row r="32" spans="2:8" x14ac:dyDescent="0.2">
      <c r="B32" s="27" t="s">
        <v>24</v>
      </c>
      <c r="C32" s="27" t="s">
        <v>25</v>
      </c>
      <c r="D32" s="27" t="s">
        <v>69</v>
      </c>
      <c r="E32" s="27" t="s">
        <v>70</v>
      </c>
      <c r="F32" s="41">
        <f>VLOOKUP($D32,'[1]Data Extract'!$E:$J,5,0)</f>
        <v>269</v>
      </c>
      <c r="G32" s="41">
        <f>VLOOKUP($D32,'[1]Data Extract'!$E:$J,6,0)</f>
        <v>51</v>
      </c>
    </row>
    <row r="33" spans="2:7" x14ac:dyDescent="0.2">
      <c r="B33" s="27" t="s">
        <v>24</v>
      </c>
      <c r="C33" s="27" t="s">
        <v>25</v>
      </c>
      <c r="D33" s="27" t="s">
        <v>71</v>
      </c>
      <c r="E33" s="27" t="s">
        <v>72</v>
      </c>
      <c r="F33" s="41">
        <f>VLOOKUP($D33,'[1]Data Extract'!$E:$J,5,0)</f>
        <v>27</v>
      </c>
      <c r="G33" s="41">
        <f>VLOOKUP($D33,'[1]Data Extract'!$E:$J,6,0)</f>
        <v>2</v>
      </c>
    </row>
    <row r="34" spans="2:7" x14ac:dyDescent="0.2">
      <c r="B34" s="27" t="s">
        <v>24</v>
      </c>
      <c r="C34" s="27" t="s">
        <v>25</v>
      </c>
      <c r="D34" s="27" t="s">
        <v>73</v>
      </c>
      <c r="E34" s="27" t="s">
        <v>74</v>
      </c>
      <c r="F34" s="41">
        <f>VLOOKUP($D34,'[1]Data Extract'!$E:$J,5,0)</f>
        <v>104</v>
      </c>
      <c r="G34" s="41">
        <f>VLOOKUP($D34,'[1]Data Extract'!$E:$J,6,0)</f>
        <v>9</v>
      </c>
    </row>
    <row r="35" spans="2:7" x14ac:dyDescent="0.2">
      <c r="B35" s="27" t="s">
        <v>24</v>
      </c>
      <c r="C35" s="27" t="s">
        <v>25</v>
      </c>
      <c r="D35" s="27" t="s">
        <v>75</v>
      </c>
      <c r="E35" s="27" t="s">
        <v>76</v>
      </c>
      <c r="F35" s="41">
        <f>VLOOKUP($D35,'[1]Data Extract'!$E:$J,5,0)</f>
        <v>67</v>
      </c>
      <c r="G35" s="41">
        <f>VLOOKUP($D35,'[1]Data Extract'!$E:$J,6,0)</f>
        <v>0</v>
      </c>
    </row>
    <row r="36" spans="2:7" x14ac:dyDescent="0.2">
      <c r="B36" s="27" t="s">
        <v>24</v>
      </c>
      <c r="C36" s="27" t="s">
        <v>25</v>
      </c>
      <c r="D36" s="27" t="s">
        <v>77</v>
      </c>
      <c r="E36" s="27" t="s">
        <v>78</v>
      </c>
      <c r="F36" s="41">
        <f>VLOOKUP($D36,'[1]Data Extract'!$E:$J,5,0)</f>
        <v>12</v>
      </c>
      <c r="G36" s="41">
        <f>VLOOKUP($D36,'[1]Data Extract'!$E:$J,6,0)</f>
        <v>4</v>
      </c>
    </row>
    <row r="37" spans="2:7" x14ac:dyDescent="0.2">
      <c r="B37" s="27" t="s">
        <v>24</v>
      </c>
      <c r="C37" s="27" t="s">
        <v>25</v>
      </c>
      <c r="D37" s="27" t="s">
        <v>79</v>
      </c>
      <c r="E37" s="27" t="s">
        <v>80</v>
      </c>
      <c r="F37" s="41">
        <f>VLOOKUP($D37,'[1]Data Extract'!$E:$J,5,0)</f>
        <v>74</v>
      </c>
      <c r="G37" s="41">
        <f>VLOOKUP($D37,'[1]Data Extract'!$E:$J,6,0)</f>
        <v>16</v>
      </c>
    </row>
    <row r="38" spans="2:7" x14ac:dyDescent="0.2">
      <c r="B38" s="27" t="s">
        <v>24</v>
      </c>
      <c r="C38" s="27" t="s">
        <v>25</v>
      </c>
      <c r="D38" s="27" t="s">
        <v>81</v>
      </c>
      <c r="E38" s="27" t="s">
        <v>82</v>
      </c>
      <c r="F38" s="41">
        <f>VLOOKUP($D38,'[1]Data Extract'!$E:$J,5,0)</f>
        <v>94</v>
      </c>
      <c r="G38" s="41">
        <f>VLOOKUP($D38,'[1]Data Extract'!$E:$J,6,0)</f>
        <v>3</v>
      </c>
    </row>
    <row r="39" spans="2:7" x14ac:dyDescent="0.2">
      <c r="B39" s="27" t="s">
        <v>24</v>
      </c>
      <c r="C39" s="27" t="s">
        <v>25</v>
      </c>
      <c r="D39" s="27" t="s">
        <v>83</v>
      </c>
      <c r="E39" s="27" t="s">
        <v>84</v>
      </c>
      <c r="F39" s="41">
        <f>VLOOKUP($D39,'[1]Data Extract'!$E:$J,5,0)</f>
        <v>164</v>
      </c>
      <c r="G39" s="41">
        <f>VLOOKUP($D39,'[1]Data Extract'!$E:$J,6,0)</f>
        <v>54</v>
      </c>
    </row>
    <row r="40" spans="2:7" x14ac:dyDescent="0.2">
      <c r="B40" s="27" t="s">
        <v>24</v>
      </c>
      <c r="C40" s="27" t="s">
        <v>25</v>
      </c>
      <c r="D40" s="27" t="s">
        <v>85</v>
      </c>
      <c r="E40" s="27" t="s">
        <v>86</v>
      </c>
      <c r="F40" s="41">
        <f>VLOOKUP($D40,'[1]Data Extract'!$E:$J,5,0)</f>
        <v>252</v>
      </c>
      <c r="G40" s="41">
        <f>VLOOKUP($D40,'[1]Data Extract'!$E:$J,6,0)</f>
        <v>6</v>
      </c>
    </row>
    <row r="41" spans="2:7" x14ac:dyDescent="0.2">
      <c r="B41" s="27" t="s">
        <v>24</v>
      </c>
      <c r="C41" s="27" t="s">
        <v>25</v>
      </c>
      <c r="D41" s="27" t="s">
        <v>87</v>
      </c>
      <c r="E41" s="27" t="s">
        <v>88</v>
      </c>
      <c r="F41" s="41">
        <f>VLOOKUP($D41,'[1]Data Extract'!$E:$J,5,0)</f>
        <v>212</v>
      </c>
      <c r="G41" s="41">
        <f>VLOOKUP($D41,'[1]Data Extract'!$E:$J,6,0)</f>
        <v>69</v>
      </c>
    </row>
    <row r="42" spans="2:7" x14ac:dyDescent="0.2">
      <c r="B42" s="27" t="s">
        <v>26</v>
      </c>
      <c r="C42" s="27" t="s">
        <v>27</v>
      </c>
      <c r="D42" s="27" t="s">
        <v>89</v>
      </c>
      <c r="E42" s="27" t="s">
        <v>90</v>
      </c>
      <c r="F42" s="41">
        <f>VLOOKUP($D42,'[1]Data Extract'!$E:$J,5,0)</f>
        <v>100</v>
      </c>
      <c r="G42" s="41">
        <f>VLOOKUP($D42,'[1]Data Extract'!$E:$J,6,0)</f>
        <v>43</v>
      </c>
    </row>
    <row r="43" spans="2:7" x14ac:dyDescent="0.2">
      <c r="B43" s="27" t="s">
        <v>26</v>
      </c>
      <c r="C43" s="27" t="s">
        <v>27</v>
      </c>
      <c r="D43" s="27" t="s">
        <v>91</v>
      </c>
      <c r="E43" s="27" t="s">
        <v>92</v>
      </c>
      <c r="F43" s="41">
        <f>VLOOKUP($D43,'[1]Data Extract'!$E:$J,5,0)</f>
        <v>61</v>
      </c>
      <c r="G43" s="41">
        <f>VLOOKUP($D43,'[1]Data Extract'!$E:$J,6,0)</f>
        <v>28</v>
      </c>
    </row>
    <row r="44" spans="2:7" x14ac:dyDescent="0.2">
      <c r="B44" s="27" t="s">
        <v>26</v>
      </c>
      <c r="C44" s="27" t="s">
        <v>27</v>
      </c>
      <c r="D44" s="27" t="s">
        <v>93</v>
      </c>
      <c r="E44" s="27" t="s">
        <v>94</v>
      </c>
      <c r="F44" s="41">
        <f>VLOOKUP($D44,'[1]Data Extract'!$E:$J,5,0)</f>
        <v>472</v>
      </c>
      <c r="G44" s="41">
        <f>VLOOKUP($D44,'[1]Data Extract'!$E:$J,6,0)</f>
        <v>89</v>
      </c>
    </row>
    <row r="45" spans="2:7" x14ac:dyDescent="0.2">
      <c r="B45" s="27" t="s">
        <v>26</v>
      </c>
      <c r="C45" s="27" t="s">
        <v>27</v>
      </c>
      <c r="D45" s="27" t="s">
        <v>95</v>
      </c>
      <c r="E45" s="27" t="s">
        <v>96</v>
      </c>
      <c r="F45" s="41">
        <f>VLOOKUP($D45,'[1]Data Extract'!$E:$J,5,0)</f>
        <v>199</v>
      </c>
      <c r="G45" s="41">
        <f>VLOOKUP($D45,'[1]Data Extract'!$E:$J,6,0)</f>
        <v>63</v>
      </c>
    </row>
    <row r="46" spans="2:7" x14ac:dyDescent="0.2">
      <c r="B46" s="27" t="s">
        <v>26</v>
      </c>
      <c r="C46" s="27" t="s">
        <v>27</v>
      </c>
      <c r="D46" s="27" t="s">
        <v>97</v>
      </c>
      <c r="E46" s="27" t="s">
        <v>98</v>
      </c>
      <c r="F46" s="41">
        <f>VLOOKUP($D46,'[1]Data Extract'!$E:$J,5,0)</f>
        <v>130</v>
      </c>
      <c r="G46" s="41">
        <f>VLOOKUP($D46,'[1]Data Extract'!$E:$J,6,0)</f>
        <v>33</v>
      </c>
    </row>
    <row r="47" spans="2:7" x14ac:dyDescent="0.2">
      <c r="B47" s="27" t="s">
        <v>26</v>
      </c>
      <c r="C47" s="27" t="s">
        <v>27</v>
      </c>
      <c r="D47" s="27" t="s">
        <v>99</v>
      </c>
      <c r="E47" s="27" t="s">
        <v>100</v>
      </c>
      <c r="F47" s="41">
        <f>VLOOKUP($D47,'[1]Data Extract'!$E:$J,5,0)</f>
        <v>64</v>
      </c>
      <c r="G47" s="41">
        <f>VLOOKUP($D47,'[1]Data Extract'!$E:$J,6,0)</f>
        <v>0</v>
      </c>
    </row>
    <row r="48" spans="2:7" x14ac:dyDescent="0.2">
      <c r="B48" s="27" t="s">
        <v>26</v>
      </c>
      <c r="C48" s="27" t="s">
        <v>27</v>
      </c>
      <c r="D48" s="27" t="s">
        <v>101</v>
      </c>
      <c r="E48" s="27" t="s">
        <v>102</v>
      </c>
      <c r="F48" s="41">
        <f>VLOOKUP($D48,'[1]Data Extract'!$E:$J,5,0)</f>
        <v>0</v>
      </c>
      <c r="G48" s="41">
        <f>VLOOKUP($D48,'[1]Data Extract'!$E:$J,6,0)</f>
        <v>0</v>
      </c>
    </row>
    <row r="49" spans="2:7" x14ac:dyDescent="0.2">
      <c r="B49" s="27" t="s">
        <v>26</v>
      </c>
      <c r="C49" s="27" t="s">
        <v>27</v>
      </c>
      <c r="D49" s="27" t="s">
        <v>103</v>
      </c>
      <c r="E49" s="27" t="s">
        <v>104</v>
      </c>
      <c r="F49" s="41">
        <f>VLOOKUP($D49,'[1]Data Extract'!$E:$J,5,0)</f>
        <v>135</v>
      </c>
      <c r="G49" s="41">
        <f>VLOOKUP($D49,'[1]Data Extract'!$E:$J,6,0)</f>
        <v>52</v>
      </c>
    </row>
    <row r="50" spans="2:7" x14ac:dyDescent="0.2">
      <c r="B50" s="27" t="s">
        <v>26</v>
      </c>
      <c r="C50" s="27" t="s">
        <v>27</v>
      </c>
      <c r="D50" s="27" t="s">
        <v>105</v>
      </c>
      <c r="E50" s="27" t="s">
        <v>106</v>
      </c>
      <c r="F50" s="41">
        <f>VLOOKUP($D50,'[1]Data Extract'!$E:$J,5,0)</f>
        <v>236</v>
      </c>
      <c r="G50" s="41">
        <f>VLOOKUP($D50,'[1]Data Extract'!$E:$J,6,0)</f>
        <v>74</v>
      </c>
    </row>
    <row r="51" spans="2:7" x14ac:dyDescent="0.2">
      <c r="B51" s="27" t="s">
        <v>26</v>
      </c>
      <c r="C51" s="27" t="s">
        <v>27</v>
      </c>
      <c r="D51" s="27" t="s">
        <v>107</v>
      </c>
      <c r="E51" s="27" t="s">
        <v>108</v>
      </c>
      <c r="F51" s="41">
        <f>VLOOKUP($D51,'[1]Data Extract'!$E:$J,5,0)</f>
        <v>197</v>
      </c>
      <c r="G51" s="41">
        <f>VLOOKUP($D51,'[1]Data Extract'!$E:$J,6,0)</f>
        <v>42</v>
      </c>
    </row>
    <row r="52" spans="2:7" x14ac:dyDescent="0.2">
      <c r="B52" s="27" t="s">
        <v>26</v>
      </c>
      <c r="C52" s="27" t="s">
        <v>27</v>
      </c>
      <c r="D52" s="27" t="s">
        <v>109</v>
      </c>
      <c r="E52" s="27" t="s">
        <v>110</v>
      </c>
      <c r="F52" s="41">
        <f>VLOOKUP($D52,'[1]Data Extract'!$E:$J,5,0)</f>
        <v>413</v>
      </c>
      <c r="G52" s="41">
        <f>VLOOKUP($D52,'[1]Data Extract'!$E:$J,6,0)</f>
        <v>93</v>
      </c>
    </row>
    <row r="53" spans="2:7" x14ac:dyDescent="0.2">
      <c r="B53" s="27" t="s">
        <v>26</v>
      </c>
      <c r="C53" s="27" t="s">
        <v>27</v>
      </c>
      <c r="D53" s="27" t="s">
        <v>111</v>
      </c>
      <c r="E53" s="27" t="s">
        <v>112</v>
      </c>
      <c r="F53" s="41">
        <f>VLOOKUP($D53,'[1]Data Extract'!$E:$J,5,0)</f>
        <v>186</v>
      </c>
      <c r="G53" s="41">
        <f>VLOOKUP($D53,'[1]Data Extract'!$E:$J,6,0)</f>
        <v>0</v>
      </c>
    </row>
    <row r="54" spans="2:7" x14ac:dyDescent="0.2">
      <c r="B54" s="27" t="s">
        <v>26</v>
      </c>
      <c r="C54" s="27" t="s">
        <v>27</v>
      </c>
      <c r="D54" s="27" t="s">
        <v>113</v>
      </c>
      <c r="E54" s="27" t="s">
        <v>114</v>
      </c>
      <c r="F54" s="41">
        <f>VLOOKUP($D54,'[1]Data Extract'!$E:$J,5,0)</f>
        <v>87</v>
      </c>
      <c r="G54" s="41">
        <f>VLOOKUP($D54,'[1]Data Extract'!$E:$J,6,0)</f>
        <v>4</v>
      </c>
    </row>
    <row r="55" spans="2:7" x14ac:dyDescent="0.2">
      <c r="B55" s="27" t="s">
        <v>26</v>
      </c>
      <c r="C55" s="27" t="s">
        <v>27</v>
      </c>
      <c r="D55" s="27" t="s">
        <v>115</v>
      </c>
      <c r="E55" s="27" t="s">
        <v>116</v>
      </c>
      <c r="F55" s="41">
        <f>VLOOKUP($D55,'[1]Data Extract'!$E:$J,5,0)</f>
        <v>175</v>
      </c>
      <c r="G55" s="41">
        <f>VLOOKUP($D55,'[1]Data Extract'!$E:$J,6,0)</f>
        <v>44</v>
      </c>
    </row>
    <row r="56" spans="2:7" x14ac:dyDescent="0.2">
      <c r="B56" s="27" t="s">
        <v>26</v>
      </c>
      <c r="C56" s="27" t="s">
        <v>27</v>
      </c>
      <c r="D56" s="27" t="s">
        <v>117</v>
      </c>
      <c r="E56" s="27" t="s">
        <v>118</v>
      </c>
      <c r="F56" s="41">
        <f>VLOOKUP($D56,'[1]Data Extract'!$E:$J,5,0)</f>
        <v>0</v>
      </c>
      <c r="G56" s="41">
        <f>VLOOKUP($D56,'[1]Data Extract'!$E:$J,6,0)</f>
        <v>0</v>
      </c>
    </row>
    <row r="57" spans="2:7" x14ac:dyDescent="0.2">
      <c r="B57" s="27" t="s">
        <v>26</v>
      </c>
      <c r="C57" s="27" t="s">
        <v>27</v>
      </c>
      <c r="D57" s="27" t="s">
        <v>119</v>
      </c>
      <c r="E57" s="27" t="s">
        <v>120</v>
      </c>
      <c r="F57" s="41">
        <f>VLOOKUP($D57,'[1]Data Extract'!$E:$J,5,0)</f>
        <v>284</v>
      </c>
      <c r="G57" s="41">
        <f>VLOOKUP($D57,'[1]Data Extract'!$E:$J,6,0)</f>
        <v>42</v>
      </c>
    </row>
    <row r="58" spans="2:7" x14ac:dyDescent="0.2">
      <c r="B58" s="27" t="s">
        <v>28</v>
      </c>
      <c r="C58" s="27" t="s">
        <v>29</v>
      </c>
      <c r="D58" s="27" t="s">
        <v>121</v>
      </c>
      <c r="E58" s="27" t="s">
        <v>122</v>
      </c>
      <c r="F58" s="41">
        <f>VLOOKUP($D58,'[1]Data Extract'!$E:$J,5,0)</f>
        <v>4</v>
      </c>
      <c r="G58" s="41">
        <f>VLOOKUP($D58,'[1]Data Extract'!$E:$J,6,0)</f>
        <v>3</v>
      </c>
    </row>
    <row r="59" spans="2:7" x14ac:dyDescent="0.2">
      <c r="B59" s="27" t="s">
        <v>28</v>
      </c>
      <c r="C59" s="27" t="s">
        <v>29</v>
      </c>
      <c r="D59" s="27" t="s">
        <v>123</v>
      </c>
      <c r="E59" s="27" t="s">
        <v>124</v>
      </c>
      <c r="F59" s="41">
        <f>VLOOKUP($D59,'[1]Data Extract'!$E:$J,5,0)</f>
        <v>4</v>
      </c>
      <c r="G59" s="41">
        <f>VLOOKUP($D59,'[1]Data Extract'!$E:$J,6,0)</f>
        <v>3</v>
      </c>
    </row>
    <row r="60" spans="2:7" x14ac:dyDescent="0.2">
      <c r="B60" s="27" t="s">
        <v>28</v>
      </c>
      <c r="C60" s="27" t="s">
        <v>29</v>
      </c>
      <c r="D60" s="27" t="s">
        <v>125</v>
      </c>
      <c r="E60" s="27" t="s">
        <v>126</v>
      </c>
      <c r="F60" s="41">
        <f>VLOOKUP($D60,'[1]Data Extract'!$E:$J,5,0)</f>
        <v>26</v>
      </c>
      <c r="G60" s="41">
        <f>VLOOKUP($D60,'[1]Data Extract'!$E:$J,6,0)</f>
        <v>5</v>
      </c>
    </row>
    <row r="61" spans="2:7" x14ac:dyDescent="0.2">
      <c r="B61" s="27" t="s">
        <v>28</v>
      </c>
      <c r="C61" s="27" t="s">
        <v>29</v>
      </c>
      <c r="D61" s="27" t="s">
        <v>127</v>
      </c>
      <c r="E61" s="27" t="s">
        <v>128</v>
      </c>
      <c r="F61" s="41">
        <f>VLOOKUP($D61,'[1]Data Extract'!$E:$J,5,0)</f>
        <v>95</v>
      </c>
      <c r="G61" s="41">
        <f>VLOOKUP($D61,'[1]Data Extract'!$E:$J,6,0)</f>
        <v>30</v>
      </c>
    </row>
    <row r="62" spans="2:7" x14ac:dyDescent="0.2">
      <c r="B62" s="27" t="s">
        <v>28</v>
      </c>
      <c r="C62" s="27" t="s">
        <v>29</v>
      </c>
      <c r="D62" s="27" t="s">
        <v>129</v>
      </c>
      <c r="E62" s="27" t="s">
        <v>130</v>
      </c>
      <c r="F62" s="41">
        <f>VLOOKUP($D62,'[1]Data Extract'!$E:$J,5,0)</f>
        <v>263</v>
      </c>
      <c r="G62" s="41">
        <f>VLOOKUP($D62,'[1]Data Extract'!$E:$J,6,0)</f>
        <v>63</v>
      </c>
    </row>
    <row r="63" spans="2:7" x14ac:dyDescent="0.2">
      <c r="B63" s="27" t="s">
        <v>28</v>
      </c>
      <c r="C63" s="27" t="s">
        <v>29</v>
      </c>
      <c r="D63" s="27" t="s">
        <v>131</v>
      </c>
      <c r="E63" s="27" t="s">
        <v>132</v>
      </c>
      <c r="F63" s="41">
        <f>VLOOKUP($D63,'[1]Data Extract'!$E:$J,5,0)</f>
        <v>99</v>
      </c>
      <c r="G63" s="41">
        <f>VLOOKUP($D63,'[1]Data Extract'!$E:$J,6,0)</f>
        <v>14</v>
      </c>
    </row>
    <row r="64" spans="2:7" x14ac:dyDescent="0.2">
      <c r="B64" s="27" t="s">
        <v>28</v>
      </c>
      <c r="C64" s="27" t="s">
        <v>29</v>
      </c>
      <c r="D64" s="27" t="s">
        <v>133</v>
      </c>
      <c r="E64" s="27" t="s">
        <v>134</v>
      </c>
      <c r="F64" s="41">
        <f>VLOOKUP($D64,'[1]Data Extract'!$E:$J,5,0)</f>
        <v>47</v>
      </c>
      <c r="G64" s="41">
        <f>VLOOKUP($D64,'[1]Data Extract'!$E:$J,6,0)</f>
        <v>0</v>
      </c>
    </row>
    <row r="65" spans="2:7" x14ac:dyDescent="0.2">
      <c r="B65" s="27" t="s">
        <v>28</v>
      </c>
      <c r="C65" s="27" t="s">
        <v>29</v>
      </c>
      <c r="D65" s="27" t="s">
        <v>135</v>
      </c>
      <c r="E65" s="27" t="s">
        <v>136</v>
      </c>
      <c r="F65" s="41">
        <f>VLOOKUP($D65,'[1]Data Extract'!$E:$J,5,0)</f>
        <v>74</v>
      </c>
      <c r="G65" s="41">
        <f>VLOOKUP($D65,'[1]Data Extract'!$E:$J,6,0)</f>
        <v>21</v>
      </c>
    </row>
    <row r="66" spans="2:7" x14ac:dyDescent="0.2">
      <c r="B66" s="27" t="s">
        <v>28</v>
      </c>
      <c r="C66" s="27" t="s">
        <v>29</v>
      </c>
      <c r="D66" s="27" t="s">
        <v>137</v>
      </c>
      <c r="E66" s="27" t="s">
        <v>138</v>
      </c>
      <c r="F66" s="41">
        <f>VLOOKUP($D66,'[1]Data Extract'!$E:$J,5,0)</f>
        <v>159</v>
      </c>
      <c r="G66" s="41">
        <f>VLOOKUP($D66,'[1]Data Extract'!$E:$J,6,0)</f>
        <v>12</v>
      </c>
    </row>
    <row r="67" spans="2:7" x14ac:dyDescent="0.2">
      <c r="B67" s="27" t="s">
        <v>28</v>
      </c>
      <c r="C67" s="27" t="s">
        <v>29</v>
      </c>
      <c r="D67" s="27" t="s">
        <v>139</v>
      </c>
      <c r="E67" s="27" t="s">
        <v>140</v>
      </c>
      <c r="F67" s="41">
        <f>VLOOKUP($D67,'[1]Data Extract'!$E:$J,5,0)</f>
        <v>26</v>
      </c>
      <c r="G67" s="41">
        <f>VLOOKUP($D67,'[1]Data Extract'!$E:$J,6,0)</f>
        <v>1</v>
      </c>
    </row>
    <row r="68" spans="2:7" x14ac:dyDescent="0.2">
      <c r="B68" s="27" t="s">
        <v>28</v>
      </c>
      <c r="C68" s="27" t="s">
        <v>29</v>
      </c>
      <c r="D68" s="27" t="s">
        <v>141</v>
      </c>
      <c r="E68" s="27" t="s">
        <v>142</v>
      </c>
      <c r="F68" s="41">
        <f>VLOOKUP($D68,'[1]Data Extract'!$E:$J,5,0)</f>
        <v>17</v>
      </c>
      <c r="G68" s="41">
        <f>VLOOKUP($D68,'[1]Data Extract'!$E:$J,6,0)</f>
        <v>2</v>
      </c>
    </row>
    <row r="69" spans="2:7" x14ac:dyDescent="0.2">
      <c r="B69" s="27" t="s">
        <v>28</v>
      </c>
      <c r="C69" s="27" t="s">
        <v>29</v>
      </c>
      <c r="D69" s="27" t="s">
        <v>143</v>
      </c>
      <c r="E69" s="27" t="s">
        <v>144</v>
      </c>
      <c r="F69" s="41">
        <f>VLOOKUP($D69,'[1]Data Extract'!$E:$J,5,0)</f>
        <v>89</v>
      </c>
      <c r="G69" s="41">
        <f>VLOOKUP($D69,'[1]Data Extract'!$E:$J,6,0)</f>
        <v>13</v>
      </c>
    </row>
    <row r="70" spans="2:7" x14ac:dyDescent="0.2">
      <c r="B70" s="27" t="s">
        <v>28</v>
      </c>
      <c r="C70" s="27" t="s">
        <v>29</v>
      </c>
      <c r="D70" s="27" t="s">
        <v>145</v>
      </c>
      <c r="E70" s="27" t="s">
        <v>146</v>
      </c>
      <c r="F70" s="41">
        <f>VLOOKUP($D70,'[1]Data Extract'!$E:$J,5,0)</f>
        <v>15</v>
      </c>
      <c r="G70" s="41">
        <f>VLOOKUP($D70,'[1]Data Extract'!$E:$J,6,0)</f>
        <v>1</v>
      </c>
    </row>
    <row r="71" spans="2:7" x14ac:dyDescent="0.2">
      <c r="B71" s="27" t="s">
        <v>28</v>
      </c>
      <c r="C71" s="27" t="s">
        <v>29</v>
      </c>
      <c r="D71" s="27" t="s">
        <v>147</v>
      </c>
      <c r="E71" s="27" t="s">
        <v>148</v>
      </c>
      <c r="F71" s="41">
        <f>VLOOKUP($D71,'[1]Data Extract'!$E:$J,5,0)</f>
        <v>64</v>
      </c>
      <c r="G71" s="41">
        <f>VLOOKUP($D71,'[1]Data Extract'!$E:$J,6,0)</f>
        <v>9</v>
      </c>
    </row>
    <row r="72" spans="2:7" x14ac:dyDescent="0.2">
      <c r="B72" s="27" t="s">
        <v>28</v>
      </c>
      <c r="C72" s="27" t="s">
        <v>29</v>
      </c>
      <c r="D72" s="27" t="s">
        <v>149</v>
      </c>
      <c r="E72" s="27" t="s">
        <v>150</v>
      </c>
      <c r="F72" s="41">
        <f>VLOOKUP($D72,'[1]Data Extract'!$E:$J,5,0)</f>
        <v>181</v>
      </c>
      <c r="G72" s="41">
        <f>VLOOKUP($D72,'[1]Data Extract'!$E:$J,6,0)</f>
        <v>38</v>
      </c>
    </row>
    <row r="73" spans="2:7" x14ac:dyDescent="0.2">
      <c r="B73" s="27" t="s">
        <v>28</v>
      </c>
      <c r="C73" s="27" t="s">
        <v>29</v>
      </c>
      <c r="D73" s="27" t="s">
        <v>151</v>
      </c>
      <c r="E73" s="27" t="s">
        <v>152</v>
      </c>
      <c r="F73" s="41">
        <f>VLOOKUP($D73,'[1]Data Extract'!$E:$J,5,0)</f>
        <v>0</v>
      </c>
      <c r="G73" s="41">
        <f>VLOOKUP($D73,'[1]Data Extract'!$E:$J,6,0)</f>
        <v>0</v>
      </c>
    </row>
    <row r="74" spans="2:7" x14ac:dyDescent="0.2">
      <c r="B74" s="27" t="s">
        <v>28</v>
      </c>
      <c r="C74" s="27" t="s">
        <v>29</v>
      </c>
      <c r="D74" s="27" t="s">
        <v>153</v>
      </c>
      <c r="E74" s="27" t="s">
        <v>154</v>
      </c>
      <c r="F74" s="41">
        <f>VLOOKUP($D74,'[1]Data Extract'!$E:$J,5,0)</f>
        <v>77</v>
      </c>
      <c r="G74" s="41">
        <f>VLOOKUP($D74,'[1]Data Extract'!$E:$J,6,0)</f>
        <v>10</v>
      </c>
    </row>
    <row r="75" spans="2:7" x14ac:dyDescent="0.2">
      <c r="B75" s="27" t="s">
        <v>28</v>
      </c>
      <c r="C75" s="27" t="s">
        <v>29</v>
      </c>
      <c r="D75" s="27" t="s">
        <v>155</v>
      </c>
      <c r="E75" s="27" t="s">
        <v>156</v>
      </c>
      <c r="F75" s="41">
        <f>VLOOKUP($D75,'[1]Data Extract'!$E:$J,5,0)</f>
        <v>62</v>
      </c>
      <c r="G75" s="41">
        <f>VLOOKUP($D75,'[1]Data Extract'!$E:$J,6,0)</f>
        <v>10</v>
      </c>
    </row>
    <row r="76" spans="2:7" x14ac:dyDescent="0.2">
      <c r="B76" s="27" t="s">
        <v>28</v>
      </c>
      <c r="C76" s="27" t="s">
        <v>29</v>
      </c>
      <c r="D76" s="27" t="s">
        <v>157</v>
      </c>
      <c r="E76" s="27" t="s">
        <v>158</v>
      </c>
      <c r="F76" s="41">
        <f>VLOOKUP($D76,'[1]Data Extract'!$E:$J,5,0)</f>
        <v>94</v>
      </c>
      <c r="G76" s="41">
        <f>VLOOKUP($D76,'[1]Data Extract'!$E:$J,6,0)</f>
        <v>0</v>
      </c>
    </row>
    <row r="77" spans="2:7" x14ac:dyDescent="0.2">
      <c r="B77" s="27" t="s">
        <v>28</v>
      </c>
      <c r="C77" s="27" t="s">
        <v>29</v>
      </c>
      <c r="D77" s="27" t="s">
        <v>159</v>
      </c>
      <c r="E77" s="27" t="s">
        <v>160</v>
      </c>
      <c r="F77" s="41">
        <f>VLOOKUP($D77,'[1]Data Extract'!$E:$J,5,0)</f>
        <v>612</v>
      </c>
      <c r="G77" s="41">
        <f>VLOOKUP($D77,'[1]Data Extract'!$E:$J,6,0)</f>
        <v>146</v>
      </c>
    </row>
    <row r="78" spans="2:7" x14ac:dyDescent="0.2">
      <c r="B78" s="27" t="s">
        <v>30</v>
      </c>
      <c r="C78" s="27" t="s">
        <v>31</v>
      </c>
      <c r="D78" s="27" t="s">
        <v>161</v>
      </c>
      <c r="E78" s="27" t="s">
        <v>162</v>
      </c>
      <c r="F78" s="41">
        <f>VLOOKUP($D78,'[1]Data Extract'!$E:$J,5,0)</f>
        <v>4</v>
      </c>
      <c r="G78" s="41">
        <f>VLOOKUP($D78,'[1]Data Extract'!$E:$J,6,0)</f>
        <v>4</v>
      </c>
    </row>
    <row r="79" spans="2:7" ht="12.75" customHeight="1" x14ac:dyDescent="0.2">
      <c r="B79" s="27" t="s">
        <v>30</v>
      </c>
      <c r="C79" s="27" t="s">
        <v>31</v>
      </c>
      <c r="D79" s="27" t="s">
        <v>163</v>
      </c>
      <c r="E79" s="27" t="s">
        <v>164</v>
      </c>
      <c r="F79" s="41">
        <f>VLOOKUP($D79,'[1]Data Extract'!$E:$J,5,0)</f>
        <v>45</v>
      </c>
      <c r="G79" s="41">
        <f>VLOOKUP($D79,'[1]Data Extract'!$E:$J,6,0)</f>
        <v>14</v>
      </c>
    </row>
    <row r="80" spans="2:7" ht="12.75" customHeight="1" x14ac:dyDescent="0.2">
      <c r="B80" s="27" t="s">
        <v>30</v>
      </c>
      <c r="C80" s="27" t="s">
        <v>31</v>
      </c>
      <c r="D80" s="27" t="s">
        <v>165</v>
      </c>
      <c r="E80" s="27" t="s">
        <v>166</v>
      </c>
      <c r="F80" s="41">
        <f>VLOOKUP($D80,'[1]Data Extract'!$E:$J,5,0)</f>
        <v>53</v>
      </c>
      <c r="G80" s="41">
        <f>VLOOKUP($D80,'[1]Data Extract'!$E:$J,6,0)</f>
        <v>17</v>
      </c>
    </row>
    <row r="81" spans="2:8" x14ac:dyDescent="0.2">
      <c r="B81" s="27" t="s">
        <v>30</v>
      </c>
      <c r="C81" s="27" t="s">
        <v>31</v>
      </c>
      <c r="D81" s="27" t="s">
        <v>167</v>
      </c>
      <c r="E81" s="27" t="s">
        <v>168</v>
      </c>
      <c r="F81" s="41">
        <f>VLOOKUP($D81,'[1]Data Extract'!$E:$J,5,0)</f>
        <v>47</v>
      </c>
      <c r="G81" s="41">
        <f>VLOOKUP($D81,'[1]Data Extract'!$E:$J,6,0)</f>
        <v>11</v>
      </c>
    </row>
    <row r="82" spans="2:8" x14ac:dyDescent="0.2">
      <c r="B82" s="27" t="s">
        <v>30</v>
      </c>
      <c r="C82" s="27" t="s">
        <v>31</v>
      </c>
      <c r="D82" s="27" t="s">
        <v>169</v>
      </c>
      <c r="E82" s="27" t="s">
        <v>170</v>
      </c>
      <c r="F82" s="41">
        <f>VLOOKUP($D82,'[1]Data Extract'!$E:$J,5,0)</f>
        <v>552</v>
      </c>
      <c r="G82" s="41">
        <f>VLOOKUP($D82,'[1]Data Extract'!$E:$J,6,0)</f>
        <v>55</v>
      </c>
    </row>
    <row r="83" spans="2:8" x14ac:dyDescent="0.2">
      <c r="B83" s="27" t="s">
        <v>30</v>
      </c>
      <c r="C83" s="27" t="s">
        <v>31</v>
      </c>
      <c r="D83" s="27" t="s">
        <v>171</v>
      </c>
      <c r="E83" s="27" t="s">
        <v>172</v>
      </c>
      <c r="F83" s="41">
        <f>VLOOKUP($D83,'[1]Data Extract'!$E:$J,5,0)</f>
        <v>59</v>
      </c>
      <c r="G83" s="41">
        <f>VLOOKUP($D83,'[1]Data Extract'!$E:$J,6,0)</f>
        <v>10</v>
      </c>
    </row>
    <row r="84" spans="2:8" x14ac:dyDescent="0.2">
      <c r="B84" s="27" t="s">
        <v>30</v>
      </c>
      <c r="C84" s="27" t="s">
        <v>31</v>
      </c>
      <c r="D84" s="27" t="s">
        <v>173</v>
      </c>
      <c r="E84" s="27" t="s">
        <v>174</v>
      </c>
      <c r="F84" s="41">
        <f>VLOOKUP($D84,'[1]Data Extract'!$E:$J,5,0)</f>
        <v>176</v>
      </c>
      <c r="G84" s="41">
        <f>VLOOKUP($D84,'[1]Data Extract'!$E:$J,6,0)</f>
        <v>34</v>
      </c>
    </row>
    <row r="85" spans="2:8" x14ac:dyDescent="0.2">
      <c r="B85" s="27" t="s">
        <v>30</v>
      </c>
      <c r="C85" s="27" t="s">
        <v>31</v>
      </c>
      <c r="D85" s="27" t="s">
        <v>175</v>
      </c>
      <c r="E85" s="27" t="s">
        <v>176</v>
      </c>
      <c r="F85" s="41">
        <f>VLOOKUP($D85,'[1]Data Extract'!$E:$J,5,0)</f>
        <v>75</v>
      </c>
      <c r="G85" s="41">
        <f>VLOOKUP($D85,'[1]Data Extract'!$E:$J,6,0)</f>
        <v>0</v>
      </c>
      <c r="H85" s="42"/>
    </row>
    <row r="86" spans="2:8" x14ac:dyDescent="0.2">
      <c r="B86" s="27" t="s">
        <v>30</v>
      </c>
      <c r="C86" s="27" t="s">
        <v>31</v>
      </c>
      <c r="D86" s="27" t="s">
        <v>177</v>
      </c>
      <c r="E86" s="27" t="s">
        <v>178</v>
      </c>
      <c r="F86" s="41">
        <f>VLOOKUP($D86,'[1]Data Extract'!$E:$J,5,0)</f>
        <v>14</v>
      </c>
      <c r="G86" s="41">
        <f>VLOOKUP($D86,'[1]Data Extract'!$E:$J,6,0)</f>
        <v>0</v>
      </c>
    </row>
    <row r="87" spans="2:8" x14ac:dyDescent="0.2">
      <c r="B87" s="27" t="s">
        <v>30</v>
      </c>
      <c r="C87" s="27" t="s">
        <v>31</v>
      </c>
      <c r="D87" s="27" t="s">
        <v>179</v>
      </c>
      <c r="E87" s="27" t="s">
        <v>180</v>
      </c>
      <c r="F87" s="41">
        <f>VLOOKUP($D87,'[1]Data Extract'!$E:$J,5,0)</f>
        <v>30</v>
      </c>
      <c r="G87" s="41">
        <f>VLOOKUP($D87,'[1]Data Extract'!$E:$J,6,0)</f>
        <v>26</v>
      </c>
    </row>
    <row r="88" spans="2:8" x14ac:dyDescent="0.2">
      <c r="B88" s="27" t="s">
        <v>30</v>
      </c>
      <c r="C88" s="27" t="s">
        <v>31</v>
      </c>
      <c r="D88" s="27" t="s">
        <v>181</v>
      </c>
      <c r="E88" s="27" t="s">
        <v>182</v>
      </c>
      <c r="F88" s="41">
        <f>VLOOKUP($D88,'[1]Data Extract'!$E:$J,5,0)</f>
        <v>94</v>
      </c>
      <c r="G88" s="41">
        <f>VLOOKUP($D88,'[1]Data Extract'!$E:$J,6,0)</f>
        <v>18</v>
      </c>
    </row>
    <row r="89" spans="2:8" x14ac:dyDescent="0.2">
      <c r="B89" s="27" t="s">
        <v>30</v>
      </c>
      <c r="C89" s="27" t="s">
        <v>31</v>
      </c>
      <c r="D89" s="27" t="s">
        <v>183</v>
      </c>
      <c r="E89" s="27" t="s">
        <v>184</v>
      </c>
      <c r="F89" s="41">
        <f>VLOOKUP($D89,'[1]Data Extract'!$E:$J,5,0)</f>
        <v>117</v>
      </c>
      <c r="G89" s="41">
        <f>VLOOKUP($D89,'[1]Data Extract'!$E:$J,6,0)</f>
        <v>20</v>
      </c>
    </row>
    <row r="90" spans="2:8" x14ac:dyDescent="0.2">
      <c r="B90" s="27" t="s">
        <v>30</v>
      </c>
      <c r="C90" s="27" t="s">
        <v>31</v>
      </c>
      <c r="D90" s="27" t="s">
        <v>185</v>
      </c>
      <c r="E90" s="27" t="s">
        <v>186</v>
      </c>
      <c r="F90" s="41">
        <f>VLOOKUP($D90,'[1]Data Extract'!$E:$J,5,0)</f>
        <v>56</v>
      </c>
      <c r="G90" s="41">
        <f>VLOOKUP($D90,'[1]Data Extract'!$E:$J,6,0)</f>
        <v>17</v>
      </c>
    </row>
    <row r="91" spans="2:8" x14ac:dyDescent="0.2">
      <c r="B91" s="27" t="s">
        <v>30</v>
      </c>
      <c r="C91" s="27" t="s">
        <v>31</v>
      </c>
      <c r="D91" s="27" t="s">
        <v>187</v>
      </c>
      <c r="E91" s="27" t="s">
        <v>188</v>
      </c>
      <c r="F91" s="41">
        <f>VLOOKUP($D91,'[1]Data Extract'!$E:$J,5,0)</f>
        <v>102</v>
      </c>
      <c r="G91" s="41">
        <f>VLOOKUP($D91,'[1]Data Extract'!$E:$J,6,0)</f>
        <v>0</v>
      </c>
    </row>
    <row r="92" spans="2:8" x14ac:dyDescent="0.2">
      <c r="B92" s="27" t="s">
        <v>30</v>
      </c>
      <c r="C92" s="27" t="s">
        <v>31</v>
      </c>
      <c r="D92" s="27" t="s">
        <v>189</v>
      </c>
      <c r="E92" s="27" t="s">
        <v>190</v>
      </c>
      <c r="F92" s="41">
        <f>VLOOKUP($D92,'[1]Data Extract'!$E:$J,5,0)</f>
        <v>111</v>
      </c>
      <c r="G92" s="41">
        <f>VLOOKUP($D92,'[1]Data Extract'!$E:$J,6,0)</f>
        <v>1</v>
      </c>
    </row>
    <row r="93" spans="2:8" x14ac:dyDescent="0.2">
      <c r="B93" s="27" t="s">
        <v>30</v>
      </c>
      <c r="C93" s="27" t="s">
        <v>31</v>
      </c>
      <c r="D93" s="27" t="s">
        <v>191</v>
      </c>
      <c r="E93" s="27" t="s">
        <v>192</v>
      </c>
      <c r="F93" s="41">
        <f>VLOOKUP($D93,'[1]Data Extract'!$E:$J,5,0)</f>
        <v>28</v>
      </c>
      <c r="G93" s="41">
        <f>VLOOKUP($D93,'[1]Data Extract'!$E:$J,6,0)</f>
        <v>0</v>
      </c>
    </row>
    <row r="94" spans="2:8" x14ac:dyDescent="0.2">
      <c r="B94" s="27" t="s">
        <v>30</v>
      </c>
      <c r="C94" s="27" t="s">
        <v>31</v>
      </c>
      <c r="D94" s="27" t="s">
        <v>193</v>
      </c>
      <c r="E94" s="27" t="s">
        <v>194</v>
      </c>
      <c r="F94" s="41">
        <f>VLOOKUP($D94,'[1]Data Extract'!$E:$J,5,0)</f>
        <v>791</v>
      </c>
      <c r="G94" s="41">
        <f>VLOOKUP($D94,'[1]Data Extract'!$E:$J,6,0)</f>
        <v>355</v>
      </c>
    </row>
    <row r="95" spans="2:8" x14ac:dyDescent="0.2">
      <c r="B95" s="27" t="s">
        <v>30</v>
      </c>
      <c r="C95" s="27" t="s">
        <v>31</v>
      </c>
      <c r="D95" s="27" t="s">
        <v>195</v>
      </c>
      <c r="E95" s="27" t="s">
        <v>196</v>
      </c>
      <c r="F95" s="41">
        <f>VLOOKUP($D95,'[1]Data Extract'!$E:$J,5,0)</f>
        <v>214</v>
      </c>
      <c r="G95" s="41">
        <f>VLOOKUP($D95,'[1]Data Extract'!$E:$J,6,0)</f>
        <v>47</v>
      </c>
    </row>
    <row r="96" spans="2:8" x14ac:dyDescent="0.2">
      <c r="B96" s="27" t="s">
        <v>30</v>
      </c>
      <c r="C96" s="27" t="s">
        <v>31</v>
      </c>
      <c r="D96" s="27" t="s">
        <v>197</v>
      </c>
      <c r="E96" s="27" t="s">
        <v>198</v>
      </c>
      <c r="F96" s="41">
        <f>VLOOKUP($D96,'[1]Data Extract'!$E:$J,5,0)</f>
        <v>445</v>
      </c>
      <c r="G96" s="41">
        <f>VLOOKUP($D96,'[1]Data Extract'!$E:$J,6,0)</f>
        <v>98</v>
      </c>
    </row>
    <row r="97" spans="2:7" x14ac:dyDescent="0.2">
      <c r="B97" s="27" t="s">
        <v>30</v>
      </c>
      <c r="C97" s="27" t="s">
        <v>31</v>
      </c>
      <c r="D97" s="27" t="s">
        <v>199</v>
      </c>
      <c r="E97" s="27" t="s">
        <v>200</v>
      </c>
      <c r="F97" s="41">
        <f>VLOOKUP($D97,'[1]Data Extract'!$E:$J,5,0)</f>
        <v>389</v>
      </c>
      <c r="G97" s="41">
        <f>VLOOKUP($D97,'[1]Data Extract'!$E:$J,6,0)</f>
        <v>123</v>
      </c>
    </row>
    <row r="98" spans="2:7" x14ac:dyDescent="0.2">
      <c r="B98" s="27" t="s">
        <v>30</v>
      </c>
      <c r="C98" s="27" t="s">
        <v>31</v>
      </c>
      <c r="D98" s="27" t="s">
        <v>201</v>
      </c>
      <c r="E98" s="27" t="s">
        <v>202</v>
      </c>
      <c r="F98" s="41">
        <f>VLOOKUP($D98,'[1]Data Extract'!$E:$J,5,0)</f>
        <v>99</v>
      </c>
      <c r="G98" s="41">
        <f>VLOOKUP($D98,'[1]Data Extract'!$E:$J,6,0)</f>
        <v>35</v>
      </c>
    </row>
    <row r="99" spans="2:7" x14ac:dyDescent="0.2">
      <c r="B99" s="27" t="s">
        <v>30</v>
      </c>
      <c r="C99" s="27" t="s">
        <v>31</v>
      </c>
      <c r="D99" s="27" t="s">
        <v>203</v>
      </c>
      <c r="E99" s="27" t="s">
        <v>204</v>
      </c>
      <c r="F99" s="41">
        <f>VLOOKUP($D99,'[1]Data Extract'!$E:$J,5,0)</f>
        <v>238</v>
      </c>
      <c r="G99" s="41">
        <f>VLOOKUP($D99,'[1]Data Extract'!$E:$J,6,0)</f>
        <v>36</v>
      </c>
    </row>
    <row r="100" spans="2:7" x14ac:dyDescent="0.2">
      <c r="B100" s="27" t="s">
        <v>30</v>
      </c>
      <c r="C100" s="27" t="s">
        <v>31</v>
      </c>
      <c r="D100" s="27" t="s">
        <v>205</v>
      </c>
      <c r="E100" s="27" t="s">
        <v>206</v>
      </c>
      <c r="F100" s="41">
        <f>VLOOKUP($D100,'[1]Data Extract'!$E:$J,5,0)</f>
        <v>171</v>
      </c>
      <c r="G100" s="41">
        <f>VLOOKUP($D100,'[1]Data Extract'!$E:$J,6,0)</f>
        <v>12</v>
      </c>
    </row>
    <row r="101" spans="2:7" x14ac:dyDescent="0.2">
      <c r="B101" s="27" t="s">
        <v>30</v>
      </c>
      <c r="C101" s="27" t="s">
        <v>31</v>
      </c>
      <c r="D101" s="27" t="s">
        <v>207</v>
      </c>
      <c r="E101" s="27" t="s">
        <v>208</v>
      </c>
      <c r="F101" s="41">
        <f>VLOOKUP($D101,'[1]Data Extract'!$E:$J,5,0)</f>
        <v>116</v>
      </c>
      <c r="G101" s="41">
        <f>VLOOKUP($D101,'[1]Data Extract'!$E:$J,6,0)</f>
        <v>86</v>
      </c>
    </row>
    <row r="102" spans="2:7" x14ac:dyDescent="0.2">
      <c r="B102" s="27" t="s">
        <v>30</v>
      </c>
      <c r="C102" s="27" t="s">
        <v>31</v>
      </c>
      <c r="D102" s="27" t="s">
        <v>209</v>
      </c>
      <c r="E102" s="27" t="s">
        <v>210</v>
      </c>
      <c r="F102" s="41">
        <f>VLOOKUP($D102,'[1]Data Extract'!$E:$J,5,0)</f>
        <v>0</v>
      </c>
      <c r="G102" s="41">
        <f>VLOOKUP($D102,'[1]Data Extract'!$E:$J,6,0)</f>
        <v>0</v>
      </c>
    </row>
    <row r="103" spans="2:7" x14ac:dyDescent="0.2">
      <c r="B103" s="27" t="s">
        <v>32</v>
      </c>
      <c r="C103" s="27" t="s">
        <v>33</v>
      </c>
      <c r="D103" s="27" t="s">
        <v>211</v>
      </c>
      <c r="E103" s="27" t="s">
        <v>212</v>
      </c>
      <c r="F103" s="41">
        <f>VLOOKUP($D103,'[1]Data Extract'!$E:$J,5,0)</f>
        <v>1</v>
      </c>
      <c r="G103" s="41">
        <f>VLOOKUP($D103,'[1]Data Extract'!$E:$J,6,0)</f>
        <v>0</v>
      </c>
    </row>
    <row r="104" spans="2:7" x14ac:dyDescent="0.2">
      <c r="B104" s="27" t="s">
        <v>32</v>
      </c>
      <c r="C104" s="27" t="s">
        <v>33</v>
      </c>
      <c r="D104" s="27" t="s">
        <v>213</v>
      </c>
      <c r="E104" s="27" t="s">
        <v>214</v>
      </c>
      <c r="F104" s="41">
        <f>VLOOKUP($D104,'[1]Data Extract'!$E:$J,5,0)</f>
        <v>560</v>
      </c>
      <c r="G104" s="41">
        <f>VLOOKUP($D104,'[1]Data Extract'!$E:$J,6,0)</f>
        <v>29</v>
      </c>
    </row>
    <row r="105" spans="2:7" x14ac:dyDescent="0.2">
      <c r="B105" s="27" t="s">
        <v>32</v>
      </c>
      <c r="C105" s="27" t="s">
        <v>33</v>
      </c>
      <c r="D105" s="27" t="s">
        <v>215</v>
      </c>
      <c r="E105" s="27" t="s">
        <v>216</v>
      </c>
      <c r="F105" s="41">
        <f>VLOOKUP($D105,'[1]Data Extract'!$E:$J,5,0)</f>
        <v>200</v>
      </c>
      <c r="G105" s="41">
        <f>VLOOKUP($D105,'[1]Data Extract'!$E:$J,6,0)</f>
        <v>17</v>
      </c>
    </row>
    <row r="106" spans="2:7" x14ac:dyDescent="0.2">
      <c r="B106" s="27" t="s">
        <v>32</v>
      </c>
      <c r="C106" s="27" t="s">
        <v>33</v>
      </c>
      <c r="D106" s="27" t="s">
        <v>217</v>
      </c>
      <c r="E106" s="27" t="s">
        <v>218</v>
      </c>
      <c r="F106" s="41">
        <f>VLOOKUP($D106,'[1]Data Extract'!$E:$J,5,0)</f>
        <v>137</v>
      </c>
      <c r="G106" s="41">
        <f>VLOOKUP($D106,'[1]Data Extract'!$E:$J,6,0)</f>
        <v>25</v>
      </c>
    </row>
    <row r="107" spans="2:7" x14ac:dyDescent="0.2">
      <c r="B107" s="27" t="s">
        <v>32</v>
      </c>
      <c r="C107" s="27" t="s">
        <v>33</v>
      </c>
      <c r="D107" s="27" t="s">
        <v>219</v>
      </c>
      <c r="E107" s="27" t="s">
        <v>220</v>
      </c>
      <c r="F107" s="41">
        <f>VLOOKUP($D107,'[1]Data Extract'!$E:$J,5,0)</f>
        <v>111</v>
      </c>
      <c r="G107" s="41">
        <f>VLOOKUP($D107,'[1]Data Extract'!$E:$J,6,0)</f>
        <v>19</v>
      </c>
    </row>
    <row r="108" spans="2:7" x14ac:dyDescent="0.2">
      <c r="B108" s="27" t="s">
        <v>32</v>
      </c>
      <c r="C108" s="27" t="s">
        <v>33</v>
      </c>
      <c r="D108" s="27" t="s">
        <v>221</v>
      </c>
      <c r="E108" s="27" t="s">
        <v>222</v>
      </c>
      <c r="F108" s="41">
        <f>VLOOKUP($D108,'[1]Data Extract'!$E:$J,5,0)</f>
        <v>140</v>
      </c>
      <c r="G108" s="41">
        <f>VLOOKUP($D108,'[1]Data Extract'!$E:$J,6,0)</f>
        <v>13</v>
      </c>
    </row>
    <row r="109" spans="2:7" x14ac:dyDescent="0.2">
      <c r="B109" s="27" t="s">
        <v>32</v>
      </c>
      <c r="C109" s="27" t="s">
        <v>33</v>
      </c>
      <c r="D109" s="27" t="s">
        <v>223</v>
      </c>
      <c r="E109" s="27" t="s">
        <v>224</v>
      </c>
      <c r="F109" s="41">
        <f>VLOOKUP($D109,'[1]Data Extract'!$E:$J,5,0)</f>
        <v>33</v>
      </c>
      <c r="G109" s="41">
        <f>VLOOKUP($D109,'[1]Data Extract'!$E:$J,6,0)</f>
        <v>6</v>
      </c>
    </row>
    <row r="110" spans="2:7" x14ac:dyDescent="0.2">
      <c r="B110" s="27" t="s">
        <v>32</v>
      </c>
      <c r="C110" s="27" t="s">
        <v>33</v>
      </c>
      <c r="D110" s="27" t="s">
        <v>225</v>
      </c>
      <c r="E110" s="27" t="s">
        <v>226</v>
      </c>
      <c r="F110" s="41">
        <f>VLOOKUP($D110,'[1]Data Extract'!$E:$J,5,0)</f>
        <v>153</v>
      </c>
      <c r="G110" s="41">
        <f>VLOOKUP($D110,'[1]Data Extract'!$E:$J,6,0)</f>
        <v>107</v>
      </c>
    </row>
    <row r="111" spans="2:7" x14ac:dyDescent="0.2">
      <c r="B111" s="27" t="s">
        <v>32</v>
      </c>
      <c r="C111" s="27" t="s">
        <v>33</v>
      </c>
      <c r="D111" s="27" t="s">
        <v>227</v>
      </c>
      <c r="E111" s="27" t="s">
        <v>228</v>
      </c>
      <c r="F111" s="41">
        <f>VLOOKUP($D111,'[1]Data Extract'!$E:$J,5,0)</f>
        <v>27</v>
      </c>
      <c r="G111" s="41">
        <f>VLOOKUP($D111,'[1]Data Extract'!$E:$J,6,0)</f>
        <v>2</v>
      </c>
    </row>
    <row r="112" spans="2:7" x14ac:dyDescent="0.2">
      <c r="B112" s="27" t="s">
        <v>32</v>
      </c>
      <c r="C112" s="27" t="s">
        <v>33</v>
      </c>
      <c r="D112" s="27" t="s">
        <v>229</v>
      </c>
      <c r="E112" s="27" t="s">
        <v>230</v>
      </c>
      <c r="F112" s="41">
        <f>VLOOKUP($D112,'[1]Data Extract'!$E:$J,5,0)</f>
        <v>68</v>
      </c>
      <c r="G112" s="41">
        <f>VLOOKUP($D112,'[1]Data Extract'!$E:$J,6,0)</f>
        <v>4</v>
      </c>
    </row>
    <row r="113" spans="2:7" x14ac:dyDescent="0.2">
      <c r="B113" s="27" t="s">
        <v>32</v>
      </c>
      <c r="C113" s="27" t="s">
        <v>33</v>
      </c>
      <c r="D113" s="27" t="s">
        <v>231</v>
      </c>
      <c r="E113" s="27" t="s">
        <v>232</v>
      </c>
      <c r="F113" s="41">
        <f>VLOOKUP($D113,'[1]Data Extract'!$E:$J,5,0)</f>
        <v>278</v>
      </c>
      <c r="G113" s="41">
        <f>VLOOKUP($D113,'[1]Data Extract'!$E:$J,6,0)</f>
        <v>99</v>
      </c>
    </row>
    <row r="114" spans="2:7" x14ac:dyDescent="0.2">
      <c r="B114" s="27" t="s">
        <v>32</v>
      </c>
      <c r="C114" s="27" t="s">
        <v>33</v>
      </c>
      <c r="D114" s="27" t="s">
        <v>233</v>
      </c>
      <c r="E114" s="27" t="s">
        <v>234</v>
      </c>
      <c r="F114" s="41">
        <f>VLOOKUP($D114,'[1]Data Extract'!$E:$J,5,0)</f>
        <v>266</v>
      </c>
      <c r="G114" s="41">
        <f>VLOOKUP($D114,'[1]Data Extract'!$E:$J,6,0)</f>
        <v>75</v>
      </c>
    </row>
    <row r="115" spans="2:7" x14ac:dyDescent="0.2">
      <c r="B115" s="27" t="s">
        <v>32</v>
      </c>
      <c r="C115" s="27" t="s">
        <v>33</v>
      </c>
      <c r="D115" s="27" t="s">
        <v>235</v>
      </c>
      <c r="E115" s="27" t="s">
        <v>236</v>
      </c>
      <c r="F115" s="41">
        <f>VLOOKUP($D115,'[1]Data Extract'!$E:$J,5,0)</f>
        <v>21</v>
      </c>
      <c r="G115" s="41">
        <f>VLOOKUP($D115,'[1]Data Extract'!$E:$J,6,0)</f>
        <v>2</v>
      </c>
    </row>
    <row r="116" spans="2:7" x14ac:dyDescent="0.2">
      <c r="B116" s="27" t="s">
        <v>32</v>
      </c>
      <c r="C116" s="27" t="s">
        <v>33</v>
      </c>
      <c r="D116" s="27" t="s">
        <v>237</v>
      </c>
      <c r="E116" s="27" t="s">
        <v>238</v>
      </c>
      <c r="F116" s="41">
        <f>VLOOKUP($D116,'[1]Data Extract'!$E:$J,5,0)</f>
        <v>95</v>
      </c>
      <c r="G116" s="41">
        <f>VLOOKUP($D116,'[1]Data Extract'!$E:$J,6,0)</f>
        <v>78</v>
      </c>
    </row>
    <row r="117" spans="2:7" x14ac:dyDescent="0.2">
      <c r="B117" s="27" t="s">
        <v>32</v>
      </c>
      <c r="C117" s="27" t="s">
        <v>33</v>
      </c>
      <c r="D117" s="27" t="s">
        <v>239</v>
      </c>
      <c r="E117" s="27" t="s">
        <v>240</v>
      </c>
      <c r="F117" s="41">
        <f>VLOOKUP($D117,'[1]Data Extract'!$E:$J,5,0)</f>
        <v>56</v>
      </c>
      <c r="G117" s="41">
        <f>VLOOKUP($D117,'[1]Data Extract'!$E:$J,6,0)</f>
        <v>1</v>
      </c>
    </row>
    <row r="118" spans="2:7" x14ac:dyDescent="0.2">
      <c r="B118" s="27" t="s">
        <v>34</v>
      </c>
      <c r="C118" s="27" t="s">
        <v>35</v>
      </c>
      <c r="D118" s="27" t="s">
        <v>241</v>
      </c>
      <c r="E118" s="27" t="s">
        <v>242</v>
      </c>
      <c r="F118" s="41">
        <f>VLOOKUP($D118,'[1]Data Extract'!$E:$J,5,0)</f>
        <v>8</v>
      </c>
      <c r="G118" s="41">
        <f>VLOOKUP($D118,'[1]Data Extract'!$E:$J,6,0)</f>
        <v>0</v>
      </c>
    </row>
    <row r="119" spans="2:7" x14ac:dyDescent="0.2">
      <c r="B119" s="27" t="s">
        <v>34</v>
      </c>
      <c r="C119" s="27" t="s">
        <v>35</v>
      </c>
      <c r="D119" s="27" t="s">
        <v>243</v>
      </c>
      <c r="E119" s="27" t="s">
        <v>244</v>
      </c>
      <c r="F119" s="41">
        <f>VLOOKUP($D119,'[1]Data Extract'!$E:$J,5,0)</f>
        <v>0</v>
      </c>
      <c r="G119" s="41">
        <f>VLOOKUP($D119,'[1]Data Extract'!$E:$J,6,0)</f>
        <v>0</v>
      </c>
    </row>
    <row r="120" spans="2:7" x14ac:dyDescent="0.2">
      <c r="B120" s="27" t="s">
        <v>34</v>
      </c>
      <c r="C120" s="27" t="s">
        <v>35</v>
      </c>
      <c r="D120" s="27" t="s">
        <v>245</v>
      </c>
      <c r="E120" s="27" t="s">
        <v>246</v>
      </c>
      <c r="F120" s="41">
        <f>VLOOKUP($D120,'[1]Data Extract'!$E:$J,5,0)</f>
        <v>346</v>
      </c>
      <c r="G120" s="41">
        <f>VLOOKUP($D120,'[1]Data Extract'!$E:$J,6,0)</f>
        <v>92</v>
      </c>
    </row>
    <row r="121" spans="2:7" x14ac:dyDescent="0.2">
      <c r="B121" s="27" t="s">
        <v>34</v>
      </c>
      <c r="C121" s="27" t="s">
        <v>35</v>
      </c>
      <c r="D121" s="27" t="s">
        <v>247</v>
      </c>
      <c r="E121" s="27" t="s">
        <v>248</v>
      </c>
      <c r="F121" s="41">
        <f>VLOOKUP($D121,'[1]Data Extract'!$E:$J,5,0)</f>
        <v>113</v>
      </c>
      <c r="G121" s="41">
        <f>VLOOKUP($D121,'[1]Data Extract'!$E:$J,6,0)</f>
        <v>41</v>
      </c>
    </row>
    <row r="122" spans="2:7" x14ac:dyDescent="0.2">
      <c r="B122" s="27" t="s">
        <v>34</v>
      </c>
      <c r="C122" s="27" t="s">
        <v>35</v>
      </c>
      <c r="D122" s="27" t="s">
        <v>249</v>
      </c>
      <c r="E122" s="27" t="s">
        <v>250</v>
      </c>
      <c r="F122" s="41">
        <f>VLOOKUP($D122,'[1]Data Extract'!$E:$J,5,0)</f>
        <v>145</v>
      </c>
      <c r="G122" s="41">
        <f>VLOOKUP($D122,'[1]Data Extract'!$E:$J,6,0)</f>
        <v>2</v>
      </c>
    </row>
    <row r="123" spans="2:7" x14ac:dyDescent="0.2">
      <c r="B123" s="27" t="s">
        <v>34</v>
      </c>
      <c r="C123" s="27" t="s">
        <v>35</v>
      </c>
      <c r="D123" s="27" t="s">
        <v>251</v>
      </c>
      <c r="E123" s="27" t="s">
        <v>252</v>
      </c>
      <c r="F123" s="41">
        <f>VLOOKUP($D123,'[1]Data Extract'!$E:$J,5,0)</f>
        <v>49</v>
      </c>
      <c r="G123" s="41">
        <f>VLOOKUP($D123,'[1]Data Extract'!$E:$J,6,0)</f>
        <v>4</v>
      </c>
    </row>
    <row r="124" spans="2:7" x14ac:dyDescent="0.2">
      <c r="B124" s="27" t="s">
        <v>34</v>
      </c>
      <c r="C124" s="27" t="s">
        <v>35</v>
      </c>
      <c r="D124" s="27" t="s">
        <v>253</v>
      </c>
      <c r="E124" s="27" t="s">
        <v>254</v>
      </c>
      <c r="F124" s="41">
        <f>VLOOKUP($D124,'[1]Data Extract'!$E:$J,5,0)</f>
        <v>79</v>
      </c>
      <c r="G124" s="41">
        <f>VLOOKUP($D124,'[1]Data Extract'!$E:$J,6,0)</f>
        <v>24</v>
      </c>
    </row>
    <row r="125" spans="2:7" x14ac:dyDescent="0.2">
      <c r="B125" s="27" t="s">
        <v>34</v>
      </c>
      <c r="C125" s="27" t="s">
        <v>35</v>
      </c>
      <c r="D125" s="27" t="s">
        <v>255</v>
      </c>
      <c r="E125" s="27" t="s">
        <v>256</v>
      </c>
      <c r="F125" s="41">
        <f>VLOOKUP($D125,'[1]Data Extract'!$E:$J,5,0)</f>
        <v>119</v>
      </c>
      <c r="G125" s="41">
        <f>VLOOKUP($D125,'[1]Data Extract'!$E:$J,6,0)</f>
        <v>28</v>
      </c>
    </row>
    <row r="126" spans="2:7" x14ac:dyDescent="0.2">
      <c r="B126" s="27" t="s">
        <v>34</v>
      </c>
      <c r="C126" s="27" t="s">
        <v>35</v>
      </c>
      <c r="D126" s="27" t="s">
        <v>257</v>
      </c>
      <c r="E126" s="27" t="s">
        <v>258</v>
      </c>
      <c r="F126" s="41">
        <f>VLOOKUP($D126,'[1]Data Extract'!$E:$J,5,0)</f>
        <v>15</v>
      </c>
      <c r="G126" s="41">
        <f>VLOOKUP($D126,'[1]Data Extract'!$E:$J,6,0)</f>
        <v>1</v>
      </c>
    </row>
    <row r="127" spans="2:7" x14ac:dyDescent="0.2">
      <c r="B127" s="27" t="s">
        <v>34</v>
      </c>
      <c r="C127" s="27" t="s">
        <v>35</v>
      </c>
      <c r="D127" s="27" t="s">
        <v>259</v>
      </c>
      <c r="E127" s="27" t="s">
        <v>260</v>
      </c>
      <c r="F127" s="41">
        <f>VLOOKUP($D127,'[1]Data Extract'!$E:$J,5,0)</f>
        <v>170</v>
      </c>
      <c r="G127" s="41">
        <f>VLOOKUP($D127,'[1]Data Extract'!$E:$J,6,0)</f>
        <v>36</v>
      </c>
    </row>
    <row r="128" spans="2:7" x14ac:dyDescent="0.2">
      <c r="B128" s="27" t="s">
        <v>34</v>
      </c>
      <c r="C128" s="27" t="s">
        <v>35</v>
      </c>
      <c r="D128" s="27" t="s">
        <v>261</v>
      </c>
      <c r="E128" s="27" t="s">
        <v>262</v>
      </c>
      <c r="F128" s="41">
        <f>VLOOKUP($D128,'[1]Data Extract'!$E:$J,5,0)</f>
        <v>3</v>
      </c>
      <c r="G128" s="41">
        <f>VLOOKUP($D128,'[1]Data Extract'!$E:$J,6,0)</f>
        <v>2</v>
      </c>
    </row>
    <row r="129" spans="2:7" x14ac:dyDescent="0.2">
      <c r="B129" s="27" t="s">
        <v>34</v>
      </c>
      <c r="C129" s="27" t="s">
        <v>35</v>
      </c>
      <c r="D129" s="27" t="s">
        <v>263</v>
      </c>
      <c r="E129" s="27" t="s">
        <v>264</v>
      </c>
      <c r="F129" s="41">
        <f>VLOOKUP($D129,'[1]Data Extract'!$E:$J,5,0)</f>
        <v>26</v>
      </c>
      <c r="G129" s="41">
        <f>VLOOKUP($D129,'[1]Data Extract'!$E:$J,6,0)</f>
        <v>5</v>
      </c>
    </row>
    <row r="130" spans="2:7" x14ac:dyDescent="0.2">
      <c r="B130" s="27" t="s">
        <v>34</v>
      </c>
      <c r="C130" s="27" t="s">
        <v>35</v>
      </c>
      <c r="D130" s="27" t="s">
        <v>265</v>
      </c>
      <c r="E130" s="27" t="s">
        <v>266</v>
      </c>
      <c r="F130" s="41">
        <f>VLOOKUP($D130,'[1]Data Extract'!$E:$J,5,0)</f>
        <v>60</v>
      </c>
      <c r="G130" s="41">
        <f>VLOOKUP($D130,'[1]Data Extract'!$E:$J,6,0)</f>
        <v>26</v>
      </c>
    </row>
    <row r="131" spans="2:7" x14ac:dyDescent="0.2">
      <c r="B131" s="27" t="s">
        <v>34</v>
      </c>
      <c r="C131" s="27" t="s">
        <v>35</v>
      </c>
      <c r="D131" s="27" t="s">
        <v>267</v>
      </c>
      <c r="E131" s="27" t="s">
        <v>268</v>
      </c>
      <c r="F131" s="41">
        <f>VLOOKUP($D131,'[1]Data Extract'!$E:$J,5,0)</f>
        <v>46</v>
      </c>
      <c r="G131" s="41">
        <f>VLOOKUP($D131,'[1]Data Extract'!$E:$J,6,0)</f>
        <v>7</v>
      </c>
    </row>
    <row r="132" spans="2:7" x14ac:dyDescent="0.2">
      <c r="B132" s="27" t="s">
        <v>34</v>
      </c>
      <c r="C132" s="27" t="s">
        <v>35</v>
      </c>
      <c r="D132" s="27" t="s">
        <v>269</v>
      </c>
      <c r="E132" s="27" t="s">
        <v>270</v>
      </c>
      <c r="F132" s="41">
        <f>VLOOKUP($D132,'[1]Data Extract'!$E:$J,5,0)</f>
        <v>518</v>
      </c>
      <c r="G132" s="41">
        <f>VLOOKUP($D132,'[1]Data Extract'!$E:$J,6,0)</f>
        <v>55</v>
      </c>
    </row>
    <row r="133" spans="2:7" x14ac:dyDescent="0.2">
      <c r="B133" s="27" t="s">
        <v>34</v>
      </c>
      <c r="C133" s="27" t="s">
        <v>35</v>
      </c>
      <c r="D133" s="27" t="s">
        <v>271</v>
      </c>
      <c r="E133" s="27" t="s">
        <v>272</v>
      </c>
      <c r="F133" s="41">
        <f>VLOOKUP($D133,'[1]Data Extract'!$E:$J,5,0)</f>
        <v>123</v>
      </c>
      <c r="G133" s="41">
        <f>VLOOKUP($D133,'[1]Data Extract'!$E:$J,6,0)</f>
        <v>27</v>
      </c>
    </row>
    <row r="134" spans="2:7" x14ac:dyDescent="0.2">
      <c r="B134" s="27" t="s">
        <v>34</v>
      </c>
      <c r="C134" s="27" t="s">
        <v>35</v>
      </c>
      <c r="D134" s="27" t="s">
        <v>273</v>
      </c>
      <c r="E134" s="27" t="s">
        <v>274</v>
      </c>
      <c r="F134" s="41">
        <f>VLOOKUP($D134,'[1]Data Extract'!$E:$J,5,0)</f>
        <v>34</v>
      </c>
      <c r="G134" s="41">
        <f>VLOOKUP($D134,'[1]Data Extract'!$E:$J,6,0)</f>
        <v>5</v>
      </c>
    </row>
    <row r="135" spans="2:7" x14ac:dyDescent="0.2">
      <c r="B135" s="27" t="s">
        <v>34</v>
      </c>
      <c r="C135" s="27" t="s">
        <v>35</v>
      </c>
      <c r="D135" s="27" t="s">
        <v>275</v>
      </c>
      <c r="E135" s="27" t="s">
        <v>276</v>
      </c>
      <c r="F135" s="41">
        <f>VLOOKUP($D135,'[1]Data Extract'!$E:$J,5,0)</f>
        <v>93</v>
      </c>
      <c r="G135" s="41">
        <f>VLOOKUP($D135,'[1]Data Extract'!$E:$J,6,0)</f>
        <v>29</v>
      </c>
    </row>
    <row r="136" spans="2:7" x14ac:dyDescent="0.2">
      <c r="B136" s="27" t="s">
        <v>34</v>
      </c>
      <c r="C136" s="27" t="s">
        <v>35</v>
      </c>
      <c r="D136" s="27" t="s">
        <v>277</v>
      </c>
      <c r="E136" s="27" t="s">
        <v>278</v>
      </c>
      <c r="F136" s="41">
        <f>VLOOKUP($D136,'[1]Data Extract'!$E:$J,5,0)</f>
        <v>58</v>
      </c>
      <c r="G136" s="41">
        <f>VLOOKUP($D136,'[1]Data Extract'!$E:$J,6,0)</f>
        <v>1</v>
      </c>
    </row>
    <row r="137" spans="2:7" x14ac:dyDescent="0.2">
      <c r="B137" s="27" t="s">
        <v>34</v>
      </c>
      <c r="C137" s="27" t="s">
        <v>35</v>
      </c>
      <c r="D137" s="27" t="s">
        <v>279</v>
      </c>
      <c r="E137" s="27" t="s">
        <v>280</v>
      </c>
      <c r="F137" s="41">
        <f>VLOOKUP($D137,'[1]Data Extract'!$E:$J,5,0)</f>
        <v>50</v>
      </c>
      <c r="G137" s="41">
        <f>VLOOKUP($D137,'[1]Data Extract'!$E:$J,6,0)</f>
        <v>19</v>
      </c>
    </row>
    <row r="138" spans="2:7" x14ac:dyDescent="0.2">
      <c r="B138" s="27" t="s">
        <v>34</v>
      </c>
      <c r="C138" s="27" t="s">
        <v>35</v>
      </c>
      <c r="D138" s="27" t="s">
        <v>281</v>
      </c>
      <c r="E138" s="27" t="s">
        <v>282</v>
      </c>
      <c r="F138" s="41">
        <f>VLOOKUP($D138,'[1]Data Extract'!$E:$J,5,0)</f>
        <v>70</v>
      </c>
      <c r="G138" s="41">
        <f>VLOOKUP($D138,'[1]Data Extract'!$E:$J,6,0)</f>
        <v>9</v>
      </c>
    </row>
    <row r="139" spans="2:7" x14ac:dyDescent="0.2">
      <c r="B139" s="27" t="s">
        <v>34</v>
      </c>
      <c r="C139" s="27" t="s">
        <v>35</v>
      </c>
      <c r="D139" s="27" t="s">
        <v>283</v>
      </c>
      <c r="E139" s="27" t="s">
        <v>284</v>
      </c>
      <c r="F139" s="41">
        <f>VLOOKUP($D139,'[1]Data Extract'!$E:$J,5,0)</f>
        <v>29</v>
      </c>
      <c r="G139" s="41">
        <f>VLOOKUP($D139,'[1]Data Extract'!$E:$J,6,0)</f>
        <v>4</v>
      </c>
    </row>
    <row r="140" spans="2:7" x14ac:dyDescent="0.2">
      <c r="B140" s="27" t="s">
        <v>34</v>
      </c>
      <c r="C140" s="27" t="s">
        <v>35</v>
      </c>
      <c r="D140" s="27" t="s">
        <v>285</v>
      </c>
      <c r="E140" s="27" t="s">
        <v>286</v>
      </c>
      <c r="F140" s="41">
        <f>VLOOKUP($D140,'[1]Data Extract'!$E:$J,5,0)</f>
        <v>187</v>
      </c>
      <c r="G140" s="41">
        <f>VLOOKUP($D140,'[1]Data Extract'!$E:$J,6,0)</f>
        <v>35</v>
      </c>
    </row>
    <row r="141" spans="2:7" x14ac:dyDescent="0.2">
      <c r="B141" s="27" t="s">
        <v>34</v>
      </c>
      <c r="C141" s="27" t="s">
        <v>35</v>
      </c>
      <c r="D141" s="27" t="s">
        <v>287</v>
      </c>
      <c r="E141" s="27" t="s">
        <v>288</v>
      </c>
      <c r="F141" s="41">
        <f>VLOOKUP($D141,'[1]Data Extract'!$E:$J,5,0)</f>
        <v>185</v>
      </c>
      <c r="G141" s="41">
        <f>VLOOKUP($D141,'[1]Data Extract'!$E:$J,6,0)</f>
        <v>53</v>
      </c>
    </row>
    <row r="142" spans="2:7" x14ac:dyDescent="0.2">
      <c r="B142" s="27" t="s">
        <v>34</v>
      </c>
      <c r="C142" s="27" t="s">
        <v>35</v>
      </c>
      <c r="D142" s="27" t="s">
        <v>289</v>
      </c>
      <c r="E142" s="27" t="s">
        <v>290</v>
      </c>
      <c r="F142" s="41">
        <f>VLOOKUP($D142,'[1]Data Extract'!$E:$J,5,0)</f>
        <v>153</v>
      </c>
      <c r="G142" s="41">
        <f>VLOOKUP($D142,'[1]Data Extract'!$E:$J,6,0)</f>
        <v>13</v>
      </c>
    </row>
    <row r="143" spans="2:7" x14ac:dyDescent="0.2">
      <c r="B143" s="27" t="s">
        <v>36</v>
      </c>
      <c r="C143" s="27" t="s">
        <v>37</v>
      </c>
      <c r="D143" s="27" t="s">
        <v>291</v>
      </c>
      <c r="E143" s="27" t="s">
        <v>292</v>
      </c>
      <c r="F143" s="41">
        <f>VLOOKUP($D143,'[1]Data Extract'!$E:$J,5,0)</f>
        <v>141</v>
      </c>
      <c r="G143" s="41">
        <f>VLOOKUP($D143,'[1]Data Extract'!$E:$J,6,0)</f>
        <v>22</v>
      </c>
    </row>
    <row r="144" spans="2:7" x14ac:dyDescent="0.2">
      <c r="B144" s="27" t="s">
        <v>36</v>
      </c>
      <c r="C144" s="27" t="s">
        <v>37</v>
      </c>
      <c r="D144" s="27" t="s">
        <v>293</v>
      </c>
      <c r="E144" s="27" t="s">
        <v>294</v>
      </c>
      <c r="F144" s="41">
        <f>VLOOKUP($D144,'[1]Data Extract'!$E:$J,5,0)</f>
        <v>112</v>
      </c>
      <c r="G144" s="41">
        <f>VLOOKUP($D144,'[1]Data Extract'!$E:$J,6,0)</f>
        <v>12</v>
      </c>
    </row>
    <row r="145" spans="2:7" x14ac:dyDescent="0.2">
      <c r="B145" s="27" t="s">
        <v>36</v>
      </c>
      <c r="C145" s="27" t="s">
        <v>37</v>
      </c>
      <c r="D145" s="27" t="s">
        <v>295</v>
      </c>
      <c r="E145" s="27" t="s">
        <v>296</v>
      </c>
      <c r="F145" s="41">
        <f>VLOOKUP($D145,'[1]Data Extract'!$E:$J,5,0)</f>
        <v>197</v>
      </c>
      <c r="G145" s="41">
        <f>VLOOKUP($D145,'[1]Data Extract'!$E:$J,6,0)</f>
        <v>40</v>
      </c>
    </row>
    <row r="146" spans="2:7" x14ac:dyDescent="0.2">
      <c r="B146" s="27" t="s">
        <v>36</v>
      </c>
      <c r="C146" s="27" t="s">
        <v>37</v>
      </c>
      <c r="D146" s="27" t="s">
        <v>297</v>
      </c>
      <c r="E146" s="27" t="s">
        <v>298</v>
      </c>
      <c r="F146" s="41">
        <f>VLOOKUP($D146,'[1]Data Extract'!$E:$J,5,0)</f>
        <v>67</v>
      </c>
      <c r="G146" s="41">
        <f>VLOOKUP($D146,'[1]Data Extract'!$E:$J,6,0)</f>
        <v>3</v>
      </c>
    </row>
    <row r="147" spans="2:7" x14ac:dyDescent="0.2">
      <c r="B147" s="27" t="s">
        <v>36</v>
      </c>
      <c r="C147" s="27" t="s">
        <v>37</v>
      </c>
      <c r="D147" s="27" t="s">
        <v>299</v>
      </c>
      <c r="E147" s="27" t="s">
        <v>300</v>
      </c>
      <c r="F147" s="41">
        <f>VLOOKUP($D147,'[1]Data Extract'!$E:$J,5,0)</f>
        <v>40</v>
      </c>
      <c r="G147" s="41">
        <f>VLOOKUP($D147,'[1]Data Extract'!$E:$J,6,0)</f>
        <v>0</v>
      </c>
    </row>
    <row r="148" spans="2:7" x14ac:dyDescent="0.2">
      <c r="B148" s="27" t="s">
        <v>36</v>
      </c>
      <c r="C148" s="27" t="s">
        <v>37</v>
      </c>
      <c r="D148" s="27" t="s">
        <v>301</v>
      </c>
      <c r="E148" s="27" t="s">
        <v>302</v>
      </c>
      <c r="F148" s="41">
        <f>VLOOKUP($D148,'[1]Data Extract'!$E:$J,5,0)</f>
        <v>38</v>
      </c>
      <c r="G148" s="41">
        <f>VLOOKUP($D148,'[1]Data Extract'!$E:$J,6,0)</f>
        <v>2</v>
      </c>
    </row>
    <row r="149" spans="2:7" x14ac:dyDescent="0.2">
      <c r="B149" s="27" t="s">
        <v>36</v>
      </c>
      <c r="C149" s="27" t="s">
        <v>37</v>
      </c>
      <c r="D149" s="27" t="s">
        <v>303</v>
      </c>
      <c r="E149" s="27" t="s">
        <v>304</v>
      </c>
      <c r="F149" s="41">
        <f>VLOOKUP($D149,'[1]Data Extract'!$E:$J,5,0)</f>
        <v>74</v>
      </c>
      <c r="G149" s="41">
        <f>VLOOKUP($D149,'[1]Data Extract'!$E:$J,6,0)</f>
        <v>6</v>
      </c>
    </row>
    <row r="150" spans="2:7" x14ac:dyDescent="0.2">
      <c r="B150" s="27" t="s">
        <v>36</v>
      </c>
      <c r="C150" s="27" t="s">
        <v>37</v>
      </c>
      <c r="D150" s="27" t="s">
        <v>305</v>
      </c>
      <c r="E150" s="27" t="s">
        <v>306</v>
      </c>
      <c r="F150" s="41">
        <f>VLOOKUP($D150,'[1]Data Extract'!$E:$J,5,0)</f>
        <v>197</v>
      </c>
      <c r="G150" s="41">
        <f>VLOOKUP($D150,'[1]Data Extract'!$E:$J,6,0)</f>
        <v>7</v>
      </c>
    </row>
    <row r="151" spans="2:7" x14ac:dyDescent="0.2">
      <c r="B151" s="27" t="s">
        <v>36</v>
      </c>
      <c r="C151" s="27" t="s">
        <v>37</v>
      </c>
      <c r="D151" s="27" t="s">
        <v>307</v>
      </c>
      <c r="E151" s="27" t="s">
        <v>308</v>
      </c>
      <c r="F151" s="41">
        <f>VLOOKUP($D151,'[1]Data Extract'!$E:$J,5,0)</f>
        <v>310</v>
      </c>
      <c r="G151" s="41">
        <f>VLOOKUP($D151,'[1]Data Extract'!$E:$J,6,0)</f>
        <v>23</v>
      </c>
    </row>
    <row r="152" spans="2:7" x14ac:dyDescent="0.2">
      <c r="B152" s="27" t="s">
        <v>36</v>
      </c>
      <c r="C152" s="27" t="s">
        <v>37</v>
      </c>
      <c r="D152" s="27" t="s">
        <v>309</v>
      </c>
      <c r="E152" s="27" t="s">
        <v>310</v>
      </c>
      <c r="F152" s="41">
        <f>VLOOKUP($D152,'[1]Data Extract'!$E:$J,5,0)</f>
        <v>89</v>
      </c>
      <c r="G152" s="41">
        <f>VLOOKUP($D152,'[1]Data Extract'!$E:$J,6,0)</f>
        <v>18</v>
      </c>
    </row>
    <row r="153" spans="2:7" x14ac:dyDescent="0.2">
      <c r="B153" s="27" t="s">
        <v>36</v>
      </c>
      <c r="C153" s="27" t="s">
        <v>37</v>
      </c>
      <c r="D153" s="27" t="s">
        <v>311</v>
      </c>
      <c r="E153" s="27" t="s">
        <v>312</v>
      </c>
      <c r="F153" s="41">
        <f>VLOOKUP($D153,'[1]Data Extract'!$E:$J,5,0)</f>
        <v>82</v>
      </c>
      <c r="G153" s="41">
        <f>VLOOKUP($D153,'[1]Data Extract'!$E:$J,6,0)</f>
        <v>30</v>
      </c>
    </row>
    <row r="154" spans="2:7" x14ac:dyDescent="0.2">
      <c r="B154" s="27" t="s">
        <v>36</v>
      </c>
      <c r="C154" s="27" t="s">
        <v>37</v>
      </c>
      <c r="D154" s="27" t="s">
        <v>313</v>
      </c>
      <c r="E154" s="27" t="s">
        <v>314</v>
      </c>
      <c r="F154" s="41">
        <f>VLOOKUP($D154,'[1]Data Extract'!$E:$J,5,0)</f>
        <v>190</v>
      </c>
      <c r="G154" s="41">
        <f>VLOOKUP($D154,'[1]Data Extract'!$E:$J,6,0)</f>
        <v>29</v>
      </c>
    </row>
    <row r="155" spans="2:7" x14ac:dyDescent="0.2">
      <c r="B155" s="27" t="s">
        <v>36</v>
      </c>
      <c r="C155" s="27" t="s">
        <v>37</v>
      </c>
      <c r="D155" s="27" t="s">
        <v>315</v>
      </c>
      <c r="E155" s="27" t="s">
        <v>316</v>
      </c>
      <c r="F155" s="41">
        <f>VLOOKUP($D155,'[1]Data Extract'!$E:$J,5,0)</f>
        <v>13</v>
      </c>
      <c r="G155" s="41">
        <f>VLOOKUP($D155,'[1]Data Extract'!$E:$J,6,0)</f>
        <v>0</v>
      </c>
    </row>
    <row r="156" spans="2:7" x14ac:dyDescent="0.2">
      <c r="B156" s="27" t="s">
        <v>36</v>
      </c>
      <c r="C156" s="27" t="s">
        <v>37</v>
      </c>
      <c r="D156" s="27" t="s">
        <v>317</v>
      </c>
      <c r="E156" s="27" t="s">
        <v>318</v>
      </c>
      <c r="F156" s="41">
        <f>VLOOKUP($D156,'[1]Data Extract'!$E:$J,5,0)</f>
        <v>206</v>
      </c>
      <c r="G156" s="41">
        <f>VLOOKUP($D156,'[1]Data Extract'!$E:$J,6,0)</f>
        <v>76</v>
      </c>
    </row>
    <row r="157" spans="2:7" x14ac:dyDescent="0.2">
      <c r="B157" s="27" t="s">
        <v>36</v>
      </c>
      <c r="C157" s="27" t="s">
        <v>37</v>
      </c>
      <c r="D157" s="27" t="s">
        <v>319</v>
      </c>
      <c r="E157" s="27" t="s">
        <v>320</v>
      </c>
      <c r="F157" s="41">
        <f>VLOOKUP($D157,'[1]Data Extract'!$E:$J,5,0)</f>
        <v>177</v>
      </c>
      <c r="G157" s="41">
        <f>VLOOKUP($D157,'[1]Data Extract'!$E:$J,6,0)</f>
        <v>38</v>
      </c>
    </row>
    <row r="158" spans="2:7" x14ac:dyDescent="0.2">
      <c r="B158" s="27" t="s">
        <v>36</v>
      </c>
      <c r="C158" s="27" t="s">
        <v>37</v>
      </c>
      <c r="D158" s="27" t="s">
        <v>321</v>
      </c>
      <c r="E158" s="27" t="s">
        <v>322</v>
      </c>
      <c r="F158" s="41">
        <f>VLOOKUP($D158,'[1]Data Extract'!$E:$J,5,0)</f>
        <v>53</v>
      </c>
      <c r="G158" s="41">
        <f>VLOOKUP($D158,'[1]Data Extract'!$E:$J,6,0)</f>
        <v>0</v>
      </c>
    </row>
    <row r="159" spans="2:7" x14ac:dyDescent="0.2">
      <c r="B159" s="27" t="s">
        <v>36</v>
      </c>
      <c r="C159" s="27" t="s">
        <v>37</v>
      </c>
      <c r="D159" s="27" t="s">
        <v>323</v>
      </c>
      <c r="E159" s="27" t="s">
        <v>324</v>
      </c>
      <c r="F159" s="41">
        <f>VLOOKUP($D159,'[1]Data Extract'!$E:$J,5,0)</f>
        <v>129</v>
      </c>
      <c r="G159" s="41">
        <f>VLOOKUP($D159,'[1]Data Extract'!$E:$J,6,0)</f>
        <v>46</v>
      </c>
    </row>
    <row r="160" spans="2:7" x14ac:dyDescent="0.2">
      <c r="B160" s="27" t="s">
        <v>36</v>
      </c>
      <c r="C160" s="27" t="s">
        <v>37</v>
      </c>
      <c r="D160" s="27" t="s">
        <v>325</v>
      </c>
      <c r="E160" s="27" t="s">
        <v>326</v>
      </c>
      <c r="F160" s="41">
        <f>VLOOKUP($D160,'[1]Data Extract'!$E:$J,5,0)</f>
        <v>49</v>
      </c>
      <c r="G160" s="41">
        <f>VLOOKUP($D160,'[1]Data Extract'!$E:$J,6,0)</f>
        <v>8</v>
      </c>
    </row>
    <row r="161" spans="2:7" x14ac:dyDescent="0.2">
      <c r="B161" s="27" t="s">
        <v>36</v>
      </c>
      <c r="C161" s="27" t="s">
        <v>37</v>
      </c>
      <c r="D161" s="27" t="s">
        <v>327</v>
      </c>
      <c r="E161" s="27" t="s">
        <v>328</v>
      </c>
      <c r="F161" s="41">
        <f>VLOOKUP($D161,'[1]Data Extract'!$E:$J,5,0)</f>
        <v>357</v>
      </c>
      <c r="G161" s="41">
        <f>VLOOKUP($D161,'[1]Data Extract'!$E:$J,6,0)</f>
        <v>52</v>
      </c>
    </row>
    <row r="162" spans="2:7" x14ac:dyDescent="0.2">
      <c r="B162" s="27" t="s">
        <v>36</v>
      </c>
      <c r="C162" s="27" t="s">
        <v>37</v>
      </c>
      <c r="D162" s="27" t="s">
        <v>329</v>
      </c>
      <c r="E162" s="27" t="s">
        <v>330</v>
      </c>
      <c r="F162" s="41">
        <f>VLOOKUP($D162,'[1]Data Extract'!$E:$J,5,0)</f>
        <v>94</v>
      </c>
      <c r="G162" s="41">
        <f>VLOOKUP($D162,'[1]Data Extract'!$E:$J,6,0)</f>
        <v>0</v>
      </c>
    </row>
    <row r="163" spans="2:7" x14ac:dyDescent="0.2">
      <c r="B163" s="27" t="s">
        <v>36</v>
      </c>
      <c r="C163" s="27" t="s">
        <v>37</v>
      </c>
      <c r="D163" s="27" t="s">
        <v>331</v>
      </c>
      <c r="E163" s="27" t="s">
        <v>332</v>
      </c>
      <c r="F163" s="41">
        <f>VLOOKUP($D163,'[1]Data Extract'!$E:$J,5,0)</f>
        <v>126</v>
      </c>
      <c r="G163" s="41">
        <f>VLOOKUP($D163,'[1]Data Extract'!$E:$J,6,0)</f>
        <v>0</v>
      </c>
    </row>
    <row r="164" spans="2:7" x14ac:dyDescent="0.2">
      <c r="B164" s="29" t="s">
        <v>36</v>
      </c>
      <c r="C164" s="29" t="s">
        <v>37</v>
      </c>
      <c r="D164" s="29" t="s">
        <v>333</v>
      </c>
      <c r="E164" s="29" t="s">
        <v>334</v>
      </c>
      <c r="F164" s="43">
        <f>VLOOKUP($D164,'[1]Data Extract'!$E:$J,5,0)</f>
        <v>69</v>
      </c>
      <c r="G164" s="43">
        <f>VLOOKUP($D164,'[1]Data Extract'!$E:$J,6,0)</f>
        <v>8</v>
      </c>
    </row>
  </sheetData>
  <mergeCells count="2">
    <mergeCell ref="C3:C4"/>
    <mergeCell ref="B12:F12"/>
  </mergeCells>
  <hyperlinks>
    <hyperlink ref="B13" r:id="rId1" xr:uid="{C2802167-03D5-45D9-AE11-3C705B3F3F46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  <rowBreaks count="2" manualBreakCount="2">
    <brk id="78" max="7" man="1"/>
    <brk id="16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F1BD-24FE-47FC-BBF5-0B44E748F3AE}">
  <sheetPr codeName="Sheet2">
    <pageSetUpPr fitToPage="1"/>
  </sheetPr>
  <dimension ref="C10"/>
  <sheetViews>
    <sheetView workbookViewId="0">
      <selection activeCell="E34" sqref="E34"/>
    </sheetView>
  </sheetViews>
  <sheetFormatPr defaultColWidth="9.140625" defaultRowHeight="12.75" x14ac:dyDescent="0.2"/>
  <cols>
    <col min="1" max="1" width="2" style="44" customWidth="1"/>
    <col min="2" max="16384" width="9.140625" style="44"/>
  </cols>
  <sheetData>
    <row r="10" spans="3:3" x14ac:dyDescent="0.2">
      <c r="C10" s="44" t="s">
        <v>13</v>
      </c>
    </row>
  </sheetData>
  <pageMargins left="0.75" right="0.75" top="1" bottom="1" header="0.5" footer="0.5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C701-1232-444F-AE5A-4E3A497C834D}">
  <sheetPr codeName="Sheet10"/>
  <dimension ref="B1:H18"/>
  <sheetViews>
    <sheetView showGridLines="0" zoomScale="85" zoomScaleNormal="85" workbookViewId="0">
      <pane ySplit="14" topLeftCell="A15" activePane="bottomLeft" state="frozen"/>
      <selection activeCell="E34" sqref="E34"/>
      <selection pane="bottomLeft" activeCell="E34" sqref="E34"/>
    </sheetView>
  </sheetViews>
  <sheetFormatPr defaultColWidth="9.140625" defaultRowHeight="12.75" x14ac:dyDescent="0.2"/>
  <cols>
    <col min="1" max="1" width="1.28515625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76.7109375" style="4" customWidth="1"/>
    <col min="6" max="6" width="24.140625" style="4" customWidth="1"/>
    <col min="7" max="8" width="24.42578125" style="4" customWidth="1"/>
    <col min="9" max="16384" width="9.140625" style="4"/>
  </cols>
  <sheetData>
    <row r="1" spans="2:8" s="1" customFormat="1" ht="10.5" customHeight="1" x14ac:dyDescent="0.25"/>
    <row r="2" spans="2:8" ht="19.5" customHeight="1" x14ac:dyDescent="0.2">
      <c r="B2" s="2" t="s">
        <v>0</v>
      </c>
      <c r="C2" s="32" t="s">
        <v>1</v>
      </c>
      <c r="D2" s="32"/>
    </row>
    <row r="3" spans="2:8" ht="12.75" customHeight="1" x14ac:dyDescent="0.2">
      <c r="B3" s="2" t="s">
        <v>2</v>
      </c>
      <c r="C3" s="33" t="s">
        <v>39</v>
      </c>
      <c r="D3" s="34"/>
    </row>
    <row r="4" spans="2:8" ht="13.9" customHeight="1" x14ac:dyDescent="0.2">
      <c r="B4" s="2"/>
      <c r="C4" s="33"/>
      <c r="D4" s="34"/>
    </row>
    <row r="5" spans="2:8" ht="19.5" customHeight="1" x14ac:dyDescent="0.2">
      <c r="B5" s="2" t="s">
        <v>4</v>
      </c>
      <c r="C5" s="35" t="str">
        <f>'National &amp; Regional'!C5</f>
        <v>Quarter 2, 2022-23 (July to September 2022)</v>
      </c>
      <c r="D5" s="35"/>
    </row>
    <row r="6" spans="2:8" ht="12.75" customHeight="1" x14ac:dyDescent="0.2">
      <c r="B6" s="2" t="s">
        <v>5</v>
      </c>
      <c r="C6" s="14" t="s">
        <v>6</v>
      </c>
      <c r="D6" s="14"/>
      <c r="E6" s="14"/>
    </row>
    <row r="7" spans="2:8" x14ac:dyDescent="0.2">
      <c r="B7" s="2" t="s">
        <v>7</v>
      </c>
      <c r="C7" s="36" t="s">
        <v>40</v>
      </c>
      <c r="D7" s="36"/>
    </row>
    <row r="8" spans="2:8" x14ac:dyDescent="0.2">
      <c r="B8" s="2" t="s">
        <v>9</v>
      </c>
      <c r="C8" s="36" t="str">
        <f>'National &amp; Regional'!C8</f>
        <v>10th November 2022</v>
      </c>
      <c r="D8" s="36"/>
    </row>
    <row r="9" spans="2:8" x14ac:dyDescent="0.2">
      <c r="B9" s="2" t="s">
        <v>10</v>
      </c>
      <c r="C9" s="36" t="str">
        <f>'National &amp; Regional'!C9</f>
        <v>-</v>
      </c>
      <c r="D9" s="36"/>
    </row>
    <row r="10" spans="2:8" x14ac:dyDescent="0.2">
      <c r="B10" s="2" t="s">
        <v>12</v>
      </c>
      <c r="C10" s="36" t="str">
        <f>'National &amp; Regional'!C10</f>
        <v>Public</v>
      </c>
      <c r="D10" s="36"/>
    </row>
    <row r="11" spans="2:8" x14ac:dyDescent="0.2">
      <c r="B11" s="2" t="s">
        <v>14</v>
      </c>
      <c r="C11" s="36" t="s">
        <v>15</v>
      </c>
      <c r="D11" s="36"/>
    </row>
    <row r="12" spans="2:8" x14ac:dyDescent="0.2">
      <c r="B12" s="12" t="s">
        <v>16</v>
      </c>
      <c r="C12" s="12"/>
      <c r="D12" s="12"/>
      <c r="E12" s="12"/>
      <c r="F12" s="12"/>
    </row>
    <row r="13" spans="2:8" x14ac:dyDescent="0.2">
      <c r="B13" s="13" t="s">
        <v>17</v>
      </c>
      <c r="C13" s="13"/>
      <c r="D13" s="14"/>
      <c r="E13" s="14"/>
      <c r="F13" s="5"/>
    </row>
    <row r="14" spans="2:8" x14ac:dyDescent="0.2">
      <c r="G14" s="15"/>
      <c r="H14" s="15"/>
    </row>
    <row r="16" spans="2:8" ht="15" x14ac:dyDescent="0.2">
      <c r="B16" s="45" t="s">
        <v>335</v>
      </c>
    </row>
    <row r="17" spans="2:2" x14ac:dyDescent="0.2">
      <c r="B17" s="5"/>
    </row>
    <row r="18" spans="2:2" ht="14.25" x14ac:dyDescent="0.2">
      <c r="B18" s="46" t="s">
        <v>336</v>
      </c>
    </row>
  </sheetData>
  <mergeCells count="2">
    <mergeCell ref="C3:C4"/>
    <mergeCell ref="B12:F12"/>
  </mergeCells>
  <hyperlinks>
    <hyperlink ref="B13" r:id="rId1" xr:uid="{247AF13E-2D28-4BBD-A99D-60861FE62A52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National &amp; Regional</vt:lpstr>
      <vt:lpstr>Provider</vt:lpstr>
      <vt:lpstr>Guidance &amp; Definitions</vt:lpstr>
      <vt:lpstr>Notes</vt:lpstr>
      <vt:lpstr>_</vt:lpstr>
      <vt:lpstr>Notes!Print_Area</vt:lpstr>
      <vt:lpstr>Provider!Print_Area</vt:lpstr>
      <vt:lpstr>Notes!Print_Titles</vt:lpstr>
      <vt:lpstr>Provider!Print_Titles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Michaelis, Nardine</dc:creator>
  <cp:lastModifiedBy>Michaelis, Nardine</cp:lastModifiedBy>
  <dcterms:created xsi:type="dcterms:W3CDTF">2022-11-07T07:40:18Z</dcterms:created>
  <dcterms:modified xsi:type="dcterms:W3CDTF">2022-11-07T07:41:15Z</dcterms:modified>
</cp:coreProperties>
</file>