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NHS 111/Survey/Data to end 2024 Mar/Publication/To Publish/"/>
    </mc:Choice>
  </mc:AlternateContent>
  <xr:revisionPtr revIDLastSave="1120" documentId="8_{BD11A46B-A5DE-4058-9C96-35D20AD6F9C7}" xr6:coauthVersionLast="47" xr6:coauthVersionMax="47" xr10:uidLastSave="{2E25A7D0-A10D-4AAF-8F04-35165016075C}"/>
  <bookViews>
    <workbookView xWindow="-120" yWindow="-120" windowWidth="29040" windowHeight="15840" tabRatio="883" xr2:uid="{00000000-000D-0000-FFFF-FFFF00000000}"/>
  </bookViews>
  <sheets>
    <sheet name="Introduction" sheetId="2" r:id="rId1"/>
    <sheet name="Data by Reporting Period" sheetId="8" r:id="rId2"/>
    <sheet name="Data by Geography" sheetId="7" r:id="rId3"/>
    <sheet name="Satisfaction Chart" sheetId="27" r:id="rId4"/>
    <sheet name="Current ICB map to 111 areas" sheetId="18" r:id="rId5"/>
    <sheet name="Current Contract Areas" sheetId="25" r:id="rId6"/>
    <sheet name="Raw" sheetId="15" state="hidden" r:id="rId7"/>
    <sheet name="Refs" sheetId="6" state="hidden" r:id="rId8"/>
  </sheets>
  <definedNames>
    <definedName name="_xlnm._FilterDatabase" localSheetId="5" hidden="1">'Current Contract Areas'!$A$4:$G$47</definedName>
    <definedName name="_xlnm._FilterDatabase" localSheetId="4" hidden="1">'Current ICB map to 111 areas'!$A$4:$K$4</definedName>
    <definedName name="_xlnm._FilterDatabase" localSheetId="6" hidden="1">Raw!$A$1:$K$92173</definedName>
    <definedName name="_xlnm._FilterDatabase" localSheetId="7" hidden="1">Refs!#REF!</definedName>
    <definedName name="Area_Code">OFFSET(#REF!,0,0,COUNTA(#REF!),1)</definedName>
    <definedName name="Dropdown_Geography">OFFSET(#REF!,0,0,COUNTA(#REF!),1)</definedName>
    <definedName name="Dropdown_Indicator">OFFSET(#REF!,0,0,COUNTA(#REF!),1)</definedName>
    <definedName name="Dropdown_Period">OFFSET(#REF!,0,0,COUNTA(#REF!),1)</definedName>
    <definedName name="Eng_Code">#REF!</definedName>
    <definedName name="Prov_Code">#REF!</definedName>
    <definedName name="Reg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18" i="15" l="1"/>
  <c r="B1718" i="15" s="1"/>
  <c r="A1719" i="15"/>
  <c r="B1719" i="15" s="1"/>
  <c r="A1720" i="15"/>
  <c r="B1720" i="15" s="1"/>
  <c r="A1721" i="15"/>
  <c r="B1721" i="15" s="1"/>
  <c r="A1722" i="15"/>
  <c r="B1722" i="15" s="1"/>
  <c r="A1723" i="15"/>
  <c r="B1723" i="15" s="1"/>
  <c r="A1724" i="15"/>
  <c r="B1724" i="15" s="1"/>
  <c r="A1725" i="15"/>
  <c r="B1725" i="15" s="1"/>
  <c r="A1726" i="15"/>
  <c r="B1726" i="15" s="1"/>
  <c r="A1727" i="15"/>
  <c r="B1727" i="15" s="1"/>
  <c r="A1728" i="15"/>
  <c r="B1728" i="15" s="1"/>
  <c r="A1729" i="15"/>
  <c r="B1729" i="15" s="1"/>
  <c r="A1730" i="15"/>
  <c r="B1730" i="15" s="1"/>
  <c r="A1731" i="15"/>
  <c r="B1731" i="15" s="1"/>
  <c r="A1732" i="15"/>
  <c r="B1732" i="15" s="1"/>
  <c r="A1733" i="15"/>
  <c r="B1733" i="15" s="1"/>
  <c r="A1734" i="15"/>
  <c r="B1734" i="15" s="1"/>
  <c r="A1735" i="15"/>
  <c r="B1735" i="15" s="1"/>
  <c r="A1736" i="15"/>
  <c r="B1736" i="15" s="1"/>
  <c r="A1737" i="15"/>
  <c r="B1737" i="15" s="1"/>
  <c r="A1738" i="15"/>
  <c r="B1738" i="15" s="1"/>
  <c r="A1739" i="15"/>
  <c r="B1739" i="15" s="1"/>
  <c r="A1740" i="15"/>
  <c r="B1740" i="15" s="1"/>
  <c r="A1741" i="15"/>
  <c r="B1741" i="15" s="1"/>
  <c r="A1742" i="15"/>
  <c r="B1742" i="15" s="1"/>
  <c r="A1743" i="15"/>
  <c r="B1743" i="15" s="1"/>
  <c r="A1744" i="15"/>
  <c r="B1744" i="15" s="1"/>
  <c r="A1745" i="15"/>
  <c r="B1745" i="15" s="1"/>
  <c r="A1746" i="15"/>
  <c r="B1746" i="15" s="1"/>
  <c r="A1747" i="15"/>
  <c r="B1747" i="15" s="1"/>
  <c r="A1748" i="15"/>
  <c r="B1748" i="15" s="1"/>
  <c r="A1749" i="15"/>
  <c r="B1749" i="15" s="1"/>
  <c r="A1750" i="15"/>
  <c r="B1750" i="15" s="1"/>
  <c r="A1751" i="15"/>
  <c r="B1751" i="15" s="1"/>
  <c r="A1752" i="15"/>
  <c r="B1752" i="15" s="1"/>
  <c r="A1753" i="15"/>
  <c r="B1753" i="15" s="1"/>
  <c r="A1754" i="15"/>
  <c r="B1754" i="15" s="1"/>
  <c r="A1755" i="15"/>
  <c r="B1755" i="15" s="1"/>
  <c r="A1756" i="15"/>
  <c r="B1756" i="15" s="1"/>
  <c r="A1757" i="15"/>
  <c r="B1757" i="15" s="1"/>
  <c r="A1758" i="15"/>
  <c r="B1758" i="15" s="1"/>
  <c r="A1759" i="15"/>
  <c r="B1759" i="15" s="1"/>
  <c r="A1760" i="15"/>
  <c r="B1760" i="15" s="1"/>
  <c r="A1761" i="15"/>
  <c r="B1761" i="15" s="1"/>
  <c r="A1762" i="15"/>
  <c r="B1762" i="15" s="1"/>
  <c r="A1763" i="15"/>
  <c r="B1763" i="15" s="1"/>
  <c r="A1764" i="15"/>
  <c r="B1764" i="15" s="1"/>
  <c r="A1765" i="15"/>
  <c r="B1765" i="15" s="1"/>
  <c r="A1766" i="15"/>
  <c r="B1766" i="15" s="1"/>
  <c r="A1767" i="15"/>
  <c r="B1767" i="15" s="1"/>
  <c r="A1768" i="15"/>
  <c r="B1768" i="15" s="1"/>
  <c r="A1769" i="15"/>
  <c r="B1769" i="15" s="1"/>
  <c r="A1770" i="15"/>
  <c r="B1770" i="15" s="1"/>
  <c r="A1771" i="15"/>
  <c r="B1771" i="15" s="1"/>
  <c r="A1772" i="15"/>
  <c r="B1772" i="15" s="1"/>
  <c r="A1773" i="15"/>
  <c r="B1773" i="15" s="1"/>
  <c r="A1774" i="15"/>
  <c r="B1774" i="15" s="1"/>
  <c r="A1775" i="15"/>
  <c r="B1775" i="15" s="1"/>
  <c r="A1776" i="15"/>
  <c r="B1776" i="15" s="1"/>
  <c r="A1777" i="15"/>
  <c r="B1777" i="15" s="1"/>
  <c r="A1778" i="15"/>
  <c r="B1778" i="15" s="1"/>
  <c r="A1779" i="15"/>
  <c r="B1779" i="15" s="1"/>
  <c r="A1780" i="15"/>
  <c r="B1780" i="15" s="1"/>
  <c r="A1781" i="15"/>
  <c r="B1781" i="15" s="1"/>
  <c r="A1782" i="15"/>
  <c r="B1782" i="15" s="1"/>
  <c r="A1783" i="15"/>
  <c r="B1783" i="15" s="1"/>
  <c r="A1784" i="15"/>
  <c r="B1784" i="15" s="1"/>
  <c r="A1785" i="15"/>
  <c r="B1785" i="15" s="1"/>
  <c r="A1786" i="15"/>
  <c r="B1786" i="15" s="1"/>
  <c r="A1787" i="15"/>
  <c r="B1787" i="15" s="1"/>
  <c r="A1788" i="15"/>
  <c r="B1788" i="15" s="1"/>
  <c r="A1789" i="15"/>
  <c r="B1789" i="15" s="1"/>
  <c r="A1790" i="15"/>
  <c r="B1790" i="15" s="1"/>
  <c r="A1791" i="15"/>
  <c r="B1791" i="15" s="1"/>
  <c r="A1792" i="15"/>
  <c r="B1792" i="15" s="1"/>
  <c r="A1793" i="15"/>
  <c r="B1793" i="15" s="1"/>
  <c r="A1794" i="15"/>
  <c r="B1794" i="15" s="1"/>
  <c r="A1795" i="15"/>
  <c r="B1795" i="15" s="1"/>
  <c r="A1796" i="15"/>
  <c r="B1796" i="15" s="1"/>
  <c r="A1797" i="15"/>
  <c r="B1797" i="15" s="1"/>
  <c r="A1798" i="15"/>
  <c r="B1798" i="15" s="1"/>
  <c r="A1799" i="15"/>
  <c r="B1799" i="15" s="1"/>
  <c r="A1800" i="15"/>
  <c r="B1800" i="15" s="1"/>
  <c r="A1801" i="15"/>
  <c r="B1801" i="15" s="1"/>
  <c r="A1802" i="15"/>
  <c r="B1802" i="15" s="1"/>
  <c r="A1803" i="15"/>
  <c r="B1803" i="15" s="1"/>
  <c r="A1804" i="15"/>
  <c r="B1804" i="15" s="1"/>
  <c r="A1805" i="15"/>
  <c r="B1805" i="15" s="1"/>
  <c r="A1806" i="15"/>
  <c r="B1806" i="15" s="1"/>
  <c r="A1807" i="15"/>
  <c r="B1807" i="15" s="1"/>
  <c r="A1808" i="15"/>
  <c r="B1808" i="15" s="1"/>
  <c r="A1809" i="15"/>
  <c r="B1809" i="15" s="1"/>
  <c r="A1810" i="15"/>
  <c r="B1810" i="15" s="1"/>
  <c r="A1811" i="15"/>
  <c r="B1811" i="15" s="1"/>
  <c r="A1812" i="15"/>
  <c r="B1812" i="15" s="1"/>
  <c r="A1813" i="15"/>
  <c r="B1813" i="15" s="1"/>
  <c r="A1814" i="15"/>
  <c r="B1814" i="15" s="1"/>
  <c r="A1815" i="15"/>
  <c r="B1815" i="15" s="1"/>
  <c r="A1816" i="15"/>
  <c r="B1816" i="15" s="1"/>
  <c r="A1817" i="15"/>
  <c r="B1817" i="15" s="1"/>
  <c r="A1818" i="15"/>
  <c r="B1818" i="15" s="1"/>
  <c r="A1819" i="15"/>
  <c r="B1819" i="15" s="1"/>
  <c r="A1820" i="15"/>
  <c r="B1820" i="15" s="1"/>
  <c r="A1821" i="15"/>
  <c r="B1821" i="15" s="1"/>
  <c r="A1822" i="15"/>
  <c r="B1822" i="15" s="1"/>
  <c r="A1823" i="15"/>
  <c r="B1823" i="15" s="1"/>
  <c r="A1824" i="15"/>
  <c r="B1824" i="15" s="1"/>
  <c r="A1825" i="15"/>
  <c r="B1825" i="15" s="1"/>
  <c r="A1826" i="15"/>
  <c r="B1826" i="15" s="1"/>
  <c r="A1827" i="15"/>
  <c r="B1827" i="15" s="1"/>
  <c r="A1828" i="15"/>
  <c r="B1828" i="15" s="1"/>
  <c r="A1829" i="15"/>
  <c r="B1829" i="15" s="1"/>
  <c r="A1830" i="15"/>
  <c r="B1830" i="15" s="1"/>
  <c r="A1831" i="15"/>
  <c r="B1831" i="15" s="1"/>
  <c r="A1832" i="15"/>
  <c r="B1832" i="15" s="1"/>
  <c r="A1833" i="15"/>
  <c r="B1833" i="15" s="1"/>
  <c r="A1834" i="15"/>
  <c r="B1834" i="15" s="1"/>
  <c r="A1835" i="15"/>
  <c r="B1835" i="15" s="1"/>
  <c r="A1836" i="15"/>
  <c r="B1836" i="15" s="1"/>
  <c r="A1837" i="15"/>
  <c r="B1837" i="15" s="1"/>
  <c r="A1838" i="15"/>
  <c r="B1838" i="15" s="1"/>
  <c r="A1839" i="15"/>
  <c r="B1839" i="15" s="1"/>
  <c r="A1840" i="15"/>
  <c r="B1840" i="15" s="1"/>
  <c r="A1841" i="15"/>
  <c r="B1841" i="15" s="1"/>
  <c r="A1842" i="15"/>
  <c r="B1842" i="15" s="1"/>
  <c r="A1843" i="15"/>
  <c r="B1843" i="15" s="1"/>
  <c r="A1844" i="15"/>
  <c r="B1844" i="15" s="1"/>
  <c r="A1845" i="15"/>
  <c r="B1845" i="15" s="1"/>
  <c r="A1846" i="15"/>
  <c r="B1846" i="15" s="1"/>
  <c r="A1847" i="15"/>
  <c r="B1847" i="15" s="1"/>
  <c r="A1848" i="15"/>
  <c r="B1848" i="15" s="1"/>
  <c r="A1849" i="15"/>
  <c r="B1849" i="15" s="1"/>
  <c r="A1850" i="15"/>
  <c r="B1850" i="15" s="1"/>
  <c r="A1851" i="15"/>
  <c r="B1851" i="15" s="1"/>
  <c r="A1852" i="15"/>
  <c r="B1852" i="15" s="1"/>
  <c r="A1853" i="15"/>
  <c r="B1853" i="15" s="1"/>
  <c r="A1854" i="15"/>
  <c r="B1854" i="15" s="1"/>
  <c r="A1855" i="15"/>
  <c r="B1855" i="15" s="1"/>
  <c r="A1856" i="15"/>
  <c r="B1856" i="15" s="1"/>
  <c r="A1857" i="15"/>
  <c r="B1857" i="15" s="1"/>
  <c r="A1858" i="15"/>
  <c r="B1858" i="15" s="1"/>
  <c r="A1859" i="15"/>
  <c r="B1859" i="15" s="1"/>
  <c r="A1860" i="15"/>
  <c r="B1860" i="15" s="1"/>
  <c r="A1861" i="15"/>
  <c r="B1861" i="15" s="1"/>
  <c r="A1862" i="15"/>
  <c r="B1862" i="15" s="1"/>
  <c r="A1863" i="15"/>
  <c r="B1863" i="15" s="1"/>
  <c r="A1864" i="15"/>
  <c r="B1864" i="15" s="1"/>
  <c r="A1865" i="15"/>
  <c r="B1865" i="15" s="1"/>
  <c r="A1866" i="15"/>
  <c r="B1866" i="15" s="1"/>
  <c r="A1867" i="15"/>
  <c r="B1867" i="15" s="1"/>
  <c r="A1868" i="15"/>
  <c r="B1868" i="15" s="1"/>
  <c r="A1869" i="15"/>
  <c r="B1869" i="15" s="1"/>
  <c r="A1870" i="15"/>
  <c r="B1870" i="15" s="1"/>
  <c r="A1871" i="15"/>
  <c r="B1871" i="15" s="1"/>
  <c r="A1872" i="15"/>
  <c r="B1872" i="15" s="1"/>
  <c r="A1873" i="15"/>
  <c r="B1873" i="15" s="1"/>
  <c r="A1874" i="15"/>
  <c r="B1874" i="15" s="1"/>
  <c r="A1875" i="15"/>
  <c r="B1875" i="15" s="1"/>
  <c r="A1876" i="15"/>
  <c r="B1876" i="15" s="1"/>
  <c r="A1877" i="15"/>
  <c r="B1877" i="15" s="1"/>
  <c r="A1878" i="15"/>
  <c r="B1878" i="15" s="1"/>
  <c r="A1879" i="15"/>
  <c r="B1879" i="15" s="1"/>
  <c r="A1880" i="15"/>
  <c r="B1880" i="15" s="1"/>
  <c r="A1881" i="15"/>
  <c r="B1881" i="15" s="1"/>
  <c r="A1882" i="15"/>
  <c r="B1882" i="15" s="1"/>
  <c r="A1883" i="15"/>
  <c r="B1883" i="15" s="1"/>
  <c r="A1884" i="15"/>
  <c r="B1884" i="15" s="1"/>
  <c r="A1885" i="15"/>
  <c r="B1885" i="15" s="1"/>
  <c r="A1886" i="15"/>
  <c r="B1886" i="15" s="1"/>
  <c r="A1887" i="15"/>
  <c r="B1887" i="15" s="1"/>
  <c r="A1888" i="15"/>
  <c r="B1888" i="15" s="1"/>
  <c r="A1889" i="15"/>
  <c r="B1889" i="15" s="1"/>
  <c r="A1890" i="15"/>
  <c r="B1890" i="15" s="1"/>
  <c r="A1891" i="15"/>
  <c r="B1891" i="15" s="1"/>
  <c r="A1892" i="15"/>
  <c r="B1892" i="15" s="1"/>
  <c r="A1893" i="15"/>
  <c r="B1893" i="15" s="1"/>
  <c r="A1894" i="15"/>
  <c r="B1894" i="15" s="1"/>
  <c r="A1895" i="15"/>
  <c r="B1895" i="15" s="1"/>
  <c r="A1896" i="15"/>
  <c r="B1896" i="15" s="1"/>
  <c r="A1897" i="15"/>
  <c r="B1897" i="15" s="1"/>
  <c r="A1898" i="15"/>
  <c r="B1898" i="15" s="1"/>
  <c r="A1899" i="15"/>
  <c r="B1899" i="15" s="1"/>
  <c r="A1900" i="15"/>
  <c r="B1900" i="15" s="1"/>
  <c r="A1901" i="15"/>
  <c r="B1901" i="15" s="1"/>
  <c r="A1902" i="15"/>
  <c r="B1902" i="15" s="1"/>
  <c r="A1903" i="15"/>
  <c r="B1903" i="15" s="1"/>
  <c r="A1904" i="15"/>
  <c r="B1904" i="15" s="1"/>
  <c r="A1905" i="15"/>
  <c r="B1905" i="15" s="1"/>
  <c r="A1906" i="15"/>
  <c r="B1906" i="15" s="1"/>
  <c r="A1907" i="15"/>
  <c r="B1907" i="15" s="1"/>
  <c r="A1908" i="15"/>
  <c r="B1908" i="15" s="1"/>
  <c r="A1909" i="15"/>
  <c r="B1909" i="15" s="1"/>
  <c r="A1910" i="15"/>
  <c r="B1910" i="15" s="1"/>
  <c r="A1911" i="15"/>
  <c r="B1911" i="15" s="1"/>
  <c r="A1912" i="15"/>
  <c r="B1912" i="15" s="1"/>
  <c r="A1913" i="15"/>
  <c r="B1913" i="15" s="1"/>
  <c r="A1914" i="15"/>
  <c r="B1914" i="15" s="1"/>
  <c r="A1915" i="15"/>
  <c r="B1915" i="15" s="1"/>
  <c r="A1916" i="15"/>
  <c r="B1916" i="15" s="1"/>
  <c r="A1917" i="15"/>
  <c r="B1917" i="15" s="1"/>
  <c r="A1918" i="15"/>
  <c r="B1918" i="15" s="1"/>
  <c r="A1919" i="15"/>
  <c r="B1919" i="15" s="1"/>
  <c r="A1920" i="15"/>
  <c r="B1920" i="15" s="1"/>
  <c r="A1921" i="15"/>
  <c r="B1921" i="15" s="1"/>
  <c r="A1922" i="15"/>
  <c r="B1922" i="15" s="1"/>
  <c r="A1923" i="15"/>
  <c r="B1923" i="15" s="1"/>
  <c r="A1924" i="15"/>
  <c r="B1924" i="15" s="1"/>
  <c r="A1925" i="15"/>
  <c r="B1925" i="15" s="1"/>
  <c r="A1926" i="15"/>
  <c r="B1926" i="15" s="1"/>
  <c r="A1927" i="15"/>
  <c r="B1927" i="15" s="1"/>
  <c r="A1928" i="15"/>
  <c r="B1928" i="15" s="1"/>
  <c r="A1929" i="15"/>
  <c r="B1929" i="15" s="1"/>
  <c r="A1930" i="15"/>
  <c r="B1930" i="15" s="1"/>
  <c r="A1931" i="15"/>
  <c r="B1931" i="15" s="1"/>
  <c r="A1932" i="15"/>
  <c r="B1932" i="15" s="1"/>
  <c r="A1933" i="15"/>
  <c r="B1933" i="15" s="1"/>
  <c r="A1934" i="15"/>
  <c r="B1934" i="15" s="1"/>
  <c r="A1935" i="15"/>
  <c r="B1935" i="15" s="1"/>
  <c r="A1936" i="15"/>
  <c r="B1936" i="15" s="1"/>
  <c r="A1937" i="15"/>
  <c r="B1937" i="15" s="1"/>
  <c r="A1938" i="15"/>
  <c r="B1938" i="15" s="1"/>
  <c r="A1939" i="15"/>
  <c r="B1939" i="15" s="1"/>
  <c r="A1940" i="15"/>
  <c r="B1940" i="15" s="1"/>
  <c r="A1941" i="15"/>
  <c r="B1941" i="15" s="1"/>
  <c r="A1942" i="15"/>
  <c r="B1942" i="15" s="1"/>
  <c r="A1943" i="15"/>
  <c r="B1943" i="15" s="1"/>
  <c r="A1944" i="15"/>
  <c r="B1944" i="15" s="1"/>
  <c r="A1945" i="15"/>
  <c r="B1945" i="15" s="1"/>
  <c r="A1946" i="15"/>
  <c r="B1946" i="15" s="1"/>
  <c r="A1947" i="15"/>
  <c r="B1947" i="15" s="1"/>
  <c r="A1948" i="15"/>
  <c r="B1948" i="15" s="1"/>
  <c r="A1949" i="15"/>
  <c r="B1949" i="15" s="1"/>
  <c r="A1950" i="15"/>
  <c r="B1950" i="15" s="1"/>
  <c r="A1951" i="15"/>
  <c r="B1951" i="15" s="1"/>
  <c r="A1952" i="15"/>
  <c r="B1952" i="15" s="1"/>
  <c r="A1953" i="15"/>
  <c r="B1953" i="15" s="1"/>
  <c r="A1954" i="15"/>
  <c r="B1954" i="15" s="1"/>
  <c r="A1955" i="15"/>
  <c r="B1955" i="15" s="1"/>
  <c r="A1956" i="15"/>
  <c r="B1956" i="15" s="1"/>
  <c r="A1957" i="15"/>
  <c r="B1957" i="15" s="1"/>
  <c r="A1958" i="15"/>
  <c r="B1958" i="15" s="1"/>
  <c r="A1959" i="15"/>
  <c r="B1959" i="15" s="1"/>
  <c r="A1960" i="15"/>
  <c r="B1960" i="15" s="1"/>
  <c r="A1961" i="15"/>
  <c r="B1961" i="15" s="1"/>
  <c r="A1962" i="15"/>
  <c r="B1962" i="15" s="1"/>
  <c r="A1963" i="15"/>
  <c r="B1963" i="15" s="1"/>
  <c r="A1964" i="15"/>
  <c r="B1964" i="15" s="1"/>
  <c r="A1965" i="15"/>
  <c r="B1965" i="15" s="1"/>
  <c r="A1966" i="15"/>
  <c r="B1966" i="15" s="1"/>
  <c r="A1967" i="15"/>
  <c r="B1967" i="15" s="1"/>
  <c r="A1968" i="15"/>
  <c r="B1968" i="15" s="1"/>
  <c r="A1969" i="15"/>
  <c r="B1969" i="15" s="1"/>
  <c r="A1970" i="15"/>
  <c r="B1970" i="15" s="1"/>
  <c r="A1971" i="15"/>
  <c r="B1971" i="15" s="1"/>
  <c r="A1972" i="15"/>
  <c r="B1972" i="15" s="1"/>
  <c r="A1973" i="15"/>
  <c r="B1973" i="15" s="1"/>
  <c r="A1974" i="15"/>
  <c r="B1974" i="15" s="1"/>
  <c r="A1975" i="15"/>
  <c r="B1975" i="15" s="1"/>
  <c r="A1976" i="15"/>
  <c r="B1976" i="15" s="1"/>
  <c r="A1977" i="15"/>
  <c r="B1977" i="15" s="1"/>
  <c r="A1978" i="15"/>
  <c r="B1978" i="15" s="1"/>
  <c r="A1979" i="15"/>
  <c r="B1979" i="15" s="1"/>
  <c r="A1980" i="15"/>
  <c r="B1980" i="15" s="1"/>
  <c r="A1981" i="15"/>
  <c r="B1981" i="15" s="1"/>
  <c r="A1982" i="15"/>
  <c r="B1982" i="15" s="1"/>
  <c r="A1983" i="15"/>
  <c r="B1983" i="15" s="1"/>
  <c r="A1984" i="15"/>
  <c r="B1984" i="15" s="1"/>
  <c r="A1985" i="15"/>
  <c r="B1985" i="15" s="1"/>
  <c r="A1986" i="15"/>
  <c r="B1986" i="15" s="1"/>
  <c r="A1987" i="15"/>
  <c r="B1987" i="15" s="1"/>
  <c r="A1988" i="15"/>
  <c r="B1988" i="15" s="1"/>
  <c r="A1989" i="15"/>
  <c r="B1989" i="15" s="1"/>
  <c r="A1990" i="15"/>
  <c r="B1990" i="15" s="1"/>
  <c r="A1991" i="15"/>
  <c r="B1991" i="15" s="1"/>
  <c r="A1992" i="15"/>
  <c r="B1992" i="15" s="1"/>
  <c r="A1993" i="15"/>
  <c r="B1993" i="15" s="1"/>
  <c r="A1994" i="15"/>
  <c r="B1994" i="15" s="1"/>
  <c r="A1995" i="15"/>
  <c r="B1995" i="15" s="1"/>
  <c r="A1996" i="15"/>
  <c r="B1996" i="15" s="1"/>
  <c r="A1997" i="15"/>
  <c r="B1997" i="15" s="1"/>
  <c r="A1998" i="15"/>
  <c r="B1998" i="15" s="1"/>
  <c r="A1999" i="15"/>
  <c r="B1999" i="15" s="1"/>
  <c r="A2000" i="15"/>
  <c r="B2000" i="15" s="1"/>
  <c r="A2001" i="15"/>
  <c r="B2001" i="15" s="1"/>
  <c r="A2002" i="15"/>
  <c r="B2002" i="15" s="1"/>
  <c r="A2003" i="15"/>
  <c r="B2003" i="15" s="1"/>
  <c r="A2004" i="15"/>
  <c r="B2004" i="15" s="1"/>
  <c r="A2005" i="15"/>
  <c r="B2005" i="15" s="1"/>
  <c r="A2006" i="15"/>
  <c r="B2006" i="15" s="1"/>
  <c r="A2007" i="15"/>
  <c r="B2007" i="15" s="1"/>
  <c r="A2008" i="15"/>
  <c r="B2008" i="15" s="1"/>
  <c r="A2009" i="15"/>
  <c r="B2009" i="15" s="1"/>
  <c r="A2010" i="15"/>
  <c r="B2010" i="15" s="1"/>
  <c r="A2011" i="15"/>
  <c r="B2011" i="15" s="1"/>
  <c r="A2012" i="15"/>
  <c r="B2012" i="15" s="1"/>
  <c r="A2013" i="15"/>
  <c r="B2013" i="15" s="1"/>
  <c r="A2014" i="15"/>
  <c r="B2014" i="15" s="1"/>
  <c r="A2015" i="15"/>
  <c r="B2015" i="15" s="1"/>
  <c r="A2016" i="15"/>
  <c r="B2016" i="15" s="1"/>
  <c r="A2017" i="15"/>
  <c r="B2017" i="15" s="1"/>
  <c r="A2018" i="15"/>
  <c r="B2018" i="15" s="1"/>
  <c r="A2019" i="15"/>
  <c r="B2019" i="15" s="1"/>
  <c r="A2020" i="15"/>
  <c r="B2020" i="15" s="1"/>
  <c r="A2021" i="15"/>
  <c r="B2021" i="15" s="1"/>
  <c r="A2022" i="15"/>
  <c r="B2022" i="15" s="1"/>
  <c r="A2023" i="15"/>
  <c r="B2023" i="15" s="1"/>
  <c r="A2024" i="15"/>
  <c r="B2024" i="15" s="1"/>
  <c r="A2025" i="15"/>
  <c r="B2025" i="15" s="1"/>
  <c r="A2026" i="15"/>
  <c r="B2026" i="15" s="1"/>
  <c r="A2027" i="15"/>
  <c r="B2027" i="15" s="1"/>
  <c r="A2028" i="15"/>
  <c r="B2028" i="15" s="1"/>
  <c r="A2029" i="15"/>
  <c r="B2029" i="15" s="1"/>
  <c r="A2030" i="15"/>
  <c r="B2030" i="15" s="1"/>
  <c r="A2031" i="15"/>
  <c r="B2031" i="15" s="1"/>
  <c r="A2032" i="15"/>
  <c r="B2032" i="15" s="1"/>
  <c r="A2033" i="15"/>
  <c r="B2033" i="15" s="1"/>
  <c r="A2034" i="15"/>
  <c r="B2034" i="15" s="1"/>
  <c r="A2035" i="15"/>
  <c r="B2035" i="15" s="1"/>
  <c r="A2036" i="15"/>
  <c r="B2036" i="15" s="1"/>
  <c r="A2037" i="15"/>
  <c r="B2037" i="15" s="1"/>
  <c r="A2038" i="15"/>
  <c r="B2038" i="15" s="1"/>
  <c r="A2039" i="15"/>
  <c r="B2039" i="15" s="1"/>
  <c r="A2040" i="15"/>
  <c r="B2040" i="15" s="1"/>
  <c r="A2041" i="15"/>
  <c r="B2041" i="15" s="1"/>
  <c r="A2042" i="15"/>
  <c r="B2042" i="15" s="1"/>
  <c r="A2043" i="15"/>
  <c r="B2043" i="15" s="1"/>
  <c r="A2044" i="15"/>
  <c r="B2044" i="15" s="1"/>
  <c r="A2045" i="15"/>
  <c r="B2045" i="15" s="1"/>
  <c r="A2046" i="15"/>
  <c r="B2046" i="15" s="1"/>
  <c r="A2047" i="15"/>
  <c r="B2047" i="15" s="1"/>
  <c r="A2048" i="15"/>
  <c r="B2048" i="15" s="1"/>
  <c r="A2049" i="15"/>
  <c r="B2049" i="15" s="1"/>
  <c r="A2050" i="15"/>
  <c r="B2050" i="15" s="1"/>
  <c r="A2051" i="15"/>
  <c r="B2051" i="15" s="1"/>
  <c r="A2052" i="15"/>
  <c r="B2052" i="15" s="1"/>
  <c r="A2053" i="15"/>
  <c r="B2053" i="15" s="1"/>
  <c r="A2054" i="15"/>
  <c r="B2054" i="15" s="1"/>
  <c r="A2055" i="15"/>
  <c r="B2055" i="15" s="1"/>
  <c r="A2056" i="15"/>
  <c r="B2056" i="15" s="1"/>
  <c r="A2057" i="15"/>
  <c r="B2057" i="15" s="1"/>
  <c r="A2058" i="15"/>
  <c r="B2058" i="15" s="1"/>
  <c r="A2059" i="15"/>
  <c r="B2059" i="15" s="1"/>
  <c r="A2060" i="15"/>
  <c r="B2060" i="15" s="1"/>
  <c r="A2061" i="15"/>
  <c r="B2061" i="15" s="1"/>
  <c r="A2062" i="15"/>
  <c r="B2062" i="15" s="1"/>
  <c r="A2063" i="15"/>
  <c r="B2063" i="15" s="1"/>
  <c r="A2064" i="15"/>
  <c r="B2064" i="15" s="1"/>
  <c r="A2065" i="15"/>
  <c r="B2065" i="15" s="1"/>
  <c r="A2066" i="15"/>
  <c r="B2066" i="15" s="1"/>
  <c r="A2067" i="15"/>
  <c r="B2067" i="15" s="1"/>
  <c r="A2068" i="15"/>
  <c r="B2068" i="15" s="1"/>
  <c r="A2069" i="15"/>
  <c r="B2069" i="15" s="1"/>
  <c r="A2070" i="15"/>
  <c r="B2070" i="15" s="1"/>
  <c r="A2071" i="15"/>
  <c r="B2071" i="15" s="1"/>
  <c r="A2072" i="15"/>
  <c r="B2072" i="15" s="1"/>
  <c r="A2073" i="15"/>
  <c r="B2073" i="15" s="1"/>
  <c r="A2074" i="15"/>
  <c r="B2074" i="15" s="1"/>
  <c r="A2075" i="15"/>
  <c r="B2075" i="15" s="1"/>
  <c r="A2076" i="15"/>
  <c r="B2076" i="15" s="1"/>
  <c r="A2077" i="15"/>
  <c r="B2077" i="15" s="1"/>
  <c r="A2078" i="15"/>
  <c r="B2078" i="15" s="1"/>
  <c r="A2079" i="15"/>
  <c r="B2079" i="15" s="1"/>
  <c r="A2080" i="15"/>
  <c r="B2080" i="15" s="1"/>
  <c r="A2081" i="15"/>
  <c r="B2081" i="15" s="1"/>
  <c r="A2082" i="15"/>
  <c r="B2082" i="15" s="1"/>
  <c r="A2083" i="15"/>
  <c r="B2083" i="15" s="1"/>
  <c r="A2084" i="15"/>
  <c r="B2084" i="15" s="1"/>
  <c r="A2085" i="15"/>
  <c r="B2085" i="15" s="1"/>
  <c r="A2086" i="15"/>
  <c r="B2086" i="15" s="1"/>
  <c r="A2087" i="15"/>
  <c r="B2087" i="15" s="1"/>
  <c r="A2088" i="15"/>
  <c r="B2088" i="15" s="1"/>
  <c r="A2089" i="15"/>
  <c r="B2089" i="15" s="1"/>
  <c r="A2090" i="15"/>
  <c r="B2090" i="15" s="1"/>
  <c r="A2091" i="15"/>
  <c r="B2091" i="15" s="1"/>
  <c r="A2092" i="15"/>
  <c r="B2092" i="15" s="1"/>
  <c r="A2093" i="15"/>
  <c r="B2093" i="15" s="1"/>
  <c r="A2094" i="15"/>
  <c r="B2094" i="15" s="1"/>
  <c r="A2095" i="15"/>
  <c r="B2095" i="15" s="1"/>
  <c r="A2096" i="15"/>
  <c r="B2096" i="15" s="1"/>
  <c r="A2097" i="15"/>
  <c r="B2097" i="15" s="1"/>
  <c r="A2098" i="15"/>
  <c r="B2098" i="15" s="1"/>
  <c r="A2099" i="15"/>
  <c r="B2099" i="15" s="1"/>
  <c r="A2100" i="15"/>
  <c r="B2100" i="15" s="1"/>
  <c r="A2101" i="15"/>
  <c r="B2101" i="15" s="1"/>
  <c r="A2102" i="15"/>
  <c r="B2102" i="15" s="1"/>
  <c r="A2103" i="15"/>
  <c r="B2103" i="15" s="1"/>
  <c r="A2104" i="15"/>
  <c r="B2104" i="15" s="1"/>
  <c r="A2105" i="15"/>
  <c r="B2105" i="15" s="1"/>
  <c r="A2106" i="15"/>
  <c r="B2106" i="15" s="1"/>
  <c r="A2107" i="15"/>
  <c r="B2107" i="15" s="1"/>
  <c r="A2108" i="15"/>
  <c r="B2108" i="15" s="1"/>
  <c r="A2109" i="15"/>
  <c r="B2109" i="15" s="1"/>
  <c r="A2110" i="15"/>
  <c r="B2110" i="15" s="1"/>
  <c r="A2111" i="15"/>
  <c r="B2111" i="15" s="1"/>
  <c r="A2112" i="15"/>
  <c r="B2112" i="15" s="1"/>
  <c r="A2113" i="15"/>
  <c r="B2113" i="15" s="1"/>
  <c r="A2114" i="15"/>
  <c r="B2114" i="15" s="1"/>
  <c r="A2115" i="15"/>
  <c r="B2115" i="15" s="1"/>
  <c r="A2116" i="15"/>
  <c r="B2116" i="15" s="1"/>
  <c r="A2117" i="15"/>
  <c r="B2117" i="15" s="1"/>
  <c r="A2118" i="15"/>
  <c r="B2118" i="15" s="1"/>
  <c r="A2119" i="15"/>
  <c r="B2119" i="15" s="1"/>
  <c r="A2120" i="15"/>
  <c r="B2120" i="15" s="1"/>
  <c r="A2121" i="15"/>
  <c r="B2121" i="15" s="1"/>
  <c r="A2122" i="15"/>
  <c r="B2122" i="15" s="1"/>
  <c r="A2123" i="15"/>
  <c r="B2123" i="15" s="1"/>
  <c r="A2124" i="15"/>
  <c r="B2124" i="15" s="1"/>
  <c r="A2125" i="15"/>
  <c r="B2125" i="15" s="1"/>
  <c r="A2126" i="15"/>
  <c r="B2126" i="15" s="1"/>
  <c r="A2127" i="15"/>
  <c r="B2127" i="15" s="1"/>
  <c r="A2128" i="15"/>
  <c r="B2128" i="15" s="1"/>
  <c r="A2129" i="15"/>
  <c r="B2129" i="15" s="1"/>
  <c r="A2130" i="15"/>
  <c r="B2130" i="15" s="1"/>
  <c r="A2131" i="15"/>
  <c r="B2131" i="15" s="1"/>
  <c r="A2132" i="15"/>
  <c r="B2132" i="15" s="1"/>
  <c r="A2133" i="15"/>
  <c r="B2133" i="15" s="1"/>
  <c r="A2134" i="15"/>
  <c r="B2134" i="15" s="1"/>
  <c r="A2135" i="15"/>
  <c r="B2135" i="15" s="1"/>
  <c r="A2136" i="15"/>
  <c r="B2136" i="15" s="1"/>
  <c r="A2137" i="15"/>
  <c r="B2137" i="15" s="1"/>
  <c r="A2138" i="15"/>
  <c r="B2138" i="15" s="1"/>
  <c r="A2139" i="15"/>
  <c r="B2139" i="15" s="1"/>
  <c r="A2140" i="15"/>
  <c r="B2140" i="15" s="1"/>
  <c r="A2141" i="15"/>
  <c r="B2141" i="15" s="1"/>
  <c r="A2142" i="15"/>
  <c r="B2142" i="15" s="1"/>
  <c r="A2143" i="15"/>
  <c r="B2143" i="15" s="1"/>
  <c r="A2144" i="15"/>
  <c r="B2144" i="15" s="1"/>
  <c r="A2145" i="15"/>
  <c r="B2145" i="15" s="1"/>
  <c r="A2146" i="15"/>
  <c r="B2146" i="15" s="1"/>
  <c r="A2147" i="15"/>
  <c r="B2147" i="15" s="1"/>
  <c r="A2148" i="15"/>
  <c r="B2148" i="15" s="1"/>
  <c r="A2149" i="15"/>
  <c r="B2149" i="15" s="1"/>
  <c r="A2150" i="15"/>
  <c r="B2150" i="15" s="1"/>
  <c r="A2151" i="15"/>
  <c r="B2151" i="15" s="1"/>
  <c r="A2152" i="15"/>
  <c r="B2152" i="15" s="1"/>
  <c r="A2153" i="15"/>
  <c r="B2153" i="15" s="1"/>
  <c r="A2154" i="15"/>
  <c r="B2154" i="15" s="1"/>
  <c r="A2155" i="15"/>
  <c r="B2155" i="15" s="1"/>
  <c r="A2156" i="15"/>
  <c r="B2156" i="15" s="1"/>
  <c r="A2157" i="15"/>
  <c r="B2157" i="15" s="1"/>
  <c r="A2158" i="15"/>
  <c r="B2158" i="15" s="1"/>
  <c r="A2159" i="15"/>
  <c r="B2159" i="15" s="1"/>
  <c r="A2160" i="15"/>
  <c r="B2160" i="15" s="1"/>
  <c r="A2161" i="15"/>
  <c r="B2161" i="15" s="1"/>
  <c r="A2162" i="15"/>
  <c r="B2162" i="15" s="1"/>
  <c r="A2163" i="15"/>
  <c r="B2163" i="15" s="1"/>
  <c r="A2164" i="15"/>
  <c r="B2164" i="15" s="1"/>
  <c r="A2165" i="15"/>
  <c r="B2165" i="15" s="1"/>
  <c r="A2166" i="15"/>
  <c r="B2166" i="15" s="1"/>
  <c r="A2167" i="15"/>
  <c r="B2167" i="15" s="1"/>
  <c r="A2168" i="15"/>
  <c r="B2168" i="15" s="1"/>
  <c r="A2169" i="15"/>
  <c r="B2169" i="15" s="1"/>
  <c r="A2170" i="15"/>
  <c r="B2170" i="15" s="1"/>
  <c r="A2171" i="15"/>
  <c r="B2171" i="15" s="1"/>
  <c r="A2172" i="15"/>
  <c r="B2172" i="15" s="1"/>
  <c r="A2173" i="15"/>
  <c r="B2173" i="15" s="1"/>
  <c r="A2174" i="15"/>
  <c r="B2174" i="15" s="1"/>
  <c r="A2175" i="15"/>
  <c r="B2175" i="15" s="1"/>
  <c r="A2176" i="15"/>
  <c r="B2176" i="15" s="1"/>
  <c r="A2177" i="15"/>
  <c r="B2177" i="15" s="1"/>
  <c r="A2178" i="15"/>
  <c r="B2178" i="15" s="1"/>
  <c r="A2179" i="15"/>
  <c r="B2179" i="15" s="1"/>
  <c r="A2180" i="15"/>
  <c r="B2180" i="15" s="1"/>
  <c r="A2181" i="15"/>
  <c r="B2181" i="15" s="1"/>
  <c r="A2182" i="15"/>
  <c r="B2182" i="15" s="1"/>
  <c r="A2183" i="15"/>
  <c r="B2183" i="15" s="1"/>
  <c r="A2184" i="15"/>
  <c r="B2184" i="15" s="1"/>
  <c r="A2185" i="15"/>
  <c r="B2185" i="15" s="1"/>
  <c r="A2186" i="15"/>
  <c r="B2186" i="15" s="1"/>
  <c r="A2187" i="15"/>
  <c r="B2187" i="15" s="1"/>
  <c r="A2188" i="15"/>
  <c r="B2188" i="15" s="1"/>
  <c r="A2189" i="15"/>
  <c r="B2189" i="15" s="1"/>
  <c r="A2190" i="15"/>
  <c r="B2190" i="15" s="1"/>
  <c r="A2191" i="15"/>
  <c r="B2191" i="15" s="1"/>
  <c r="A2192" i="15"/>
  <c r="B2192" i="15" s="1"/>
  <c r="A2193" i="15"/>
  <c r="B2193" i="15" s="1"/>
  <c r="A2194" i="15"/>
  <c r="B2194" i="15" s="1"/>
  <c r="A2195" i="15"/>
  <c r="B2195" i="15" s="1"/>
  <c r="A2196" i="15"/>
  <c r="B2196" i="15" s="1"/>
  <c r="A2197" i="15"/>
  <c r="B2197" i="15" s="1"/>
  <c r="A2198" i="15"/>
  <c r="B2198" i="15" s="1"/>
  <c r="A2199" i="15"/>
  <c r="B2199" i="15" s="1"/>
  <c r="A2200" i="15"/>
  <c r="B2200" i="15" s="1"/>
  <c r="A2201" i="15"/>
  <c r="B2201" i="15" s="1"/>
  <c r="A2202" i="15"/>
  <c r="B2202" i="15" s="1"/>
  <c r="A2203" i="15"/>
  <c r="B2203" i="15" s="1"/>
  <c r="A2204" i="15"/>
  <c r="B2204" i="15" s="1"/>
  <c r="A2205" i="15"/>
  <c r="B2205" i="15" s="1"/>
  <c r="A2206" i="15"/>
  <c r="B2206" i="15" s="1"/>
  <c r="A2207" i="15"/>
  <c r="B2207" i="15" s="1"/>
  <c r="A2208" i="15"/>
  <c r="B2208" i="15" s="1"/>
  <c r="A2209" i="15"/>
  <c r="B2209" i="15" s="1"/>
  <c r="A2210" i="15"/>
  <c r="B2210" i="15" s="1"/>
  <c r="A2211" i="15"/>
  <c r="B2211" i="15" s="1"/>
  <c r="A2212" i="15"/>
  <c r="B2212" i="15" s="1"/>
  <c r="A2213" i="15"/>
  <c r="B2213" i="15" s="1"/>
  <c r="A2214" i="15"/>
  <c r="B2214" i="15" s="1"/>
  <c r="A2215" i="15"/>
  <c r="B2215" i="15" s="1"/>
  <c r="A2216" i="15"/>
  <c r="B2216" i="15" s="1"/>
  <c r="A2217" i="15"/>
  <c r="B2217" i="15" s="1"/>
  <c r="A2218" i="15"/>
  <c r="B2218" i="15" s="1"/>
  <c r="A2219" i="15"/>
  <c r="B2219" i="15" s="1"/>
  <c r="A2220" i="15"/>
  <c r="B2220" i="15" s="1"/>
  <c r="A2221" i="15"/>
  <c r="B2221" i="15" s="1"/>
  <c r="A2222" i="15"/>
  <c r="B2222" i="15" s="1"/>
  <c r="A2223" i="15"/>
  <c r="B2223" i="15" s="1"/>
  <c r="A2224" i="15"/>
  <c r="B2224" i="15" s="1"/>
  <c r="A2225" i="15"/>
  <c r="B2225" i="15" s="1"/>
  <c r="A2226" i="15"/>
  <c r="B2226" i="15" s="1"/>
  <c r="A2227" i="15"/>
  <c r="B2227" i="15" s="1"/>
  <c r="A2228" i="15"/>
  <c r="B2228" i="15" s="1"/>
  <c r="A2229" i="15"/>
  <c r="B2229" i="15" s="1"/>
  <c r="A2230" i="15"/>
  <c r="B2230" i="15" s="1"/>
  <c r="A2231" i="15"/>
  <c r="B2231" i="15" s="1"/>
  <c r="A2232" i="15"/>
  <c r="B2232" i="15" s="1"/>
  <c r="A2233" i="15"/>
  <c r="B2233" i="15" s="1"/>
  <c r="A2234" i="15"/>
  <c r="B2234" i="15" s="1"/>
  <c r="A2235" i="15"/>
  <c r="B2235" i="15" s="1"/>
  <c r="A2236" i="15"/>
  <c r="B2236" i="15" s="1"/>
  <c r="A2237" i="15"/>
  <c r="B2237" i="15" s="1"/>
  <c r="A2238" i="15"/>
  <c r="B2238" i="15" s="1"/>
  <c r="A2239" i="15"/>
  <c r="B2239" i="15" s="1"/>
  <c r="A2240" i="15"/>
  <c r="B2240" i="15" s="1"/>
  <c r="A2241" i="15"/>
  <c r="B2241" i="15" s="1"/>
  <c r="A2242" i="15"/>
  <c r="B2242" i="15" s="1"/>
  <c r="A2243" i="15"/>
  <c r="B2243" i="15" s="1"/>
  <c r="A2244" i="15"/>
  <c r="B2244" i="15" s="1"/>
  <c r="A2245" i="15"/>
  <c r="B2245" i="15" s="1"/>
  <c r="A2246" i="15"/>
  <c r="B2246" i="15" s="1"/>
  <c r="A2247" i="15"/>
  <c r="B2247" i="15" s="1"/>
  <c r="A2248" i="15"/>
  <c r="B2248" i="15" s="1"/>
  <c r="A2249" i="15"/>
  <c r="B2249" i="15" s="1"/>
  <c r="A2250" i="15"/>
  <c r="B2250" i="15" s="1"/>
  <c r="A2251" i="15"/>
  <c r="B2251" i="15" s="1"/>
  <c r="A2252" i="15"/>
  <c r="B2252" i="15" s="1"/>
  <c r="A2253" i="15"/>
  <c r="B2253" i="15" s="1"/>
  <c r="A2254" i="15"/>
  <c r="B2254" i="15" s="1"/>
  <c r="A2255" i="15"/>
  <c r="B2255" i="15" s="1"/>
  <c r="A2256" i="15"/>
  <c r="B2256" i="15" s="1"/>
  <c r="A2257" i="15"/>
  <c r="B2257" i="15" s="1"/>
  <c r="A2258" i="15"/>
  <c r="B2258" i="15" s="1"/>
  <c r="A2259" i="15"/>
  <c r="B2259" i="15" s="1"/>
  <c r="A2260" i="15"/>
  <c r="B2260" i="15" s="1"/>
  <c r="A2261" i="15"/>
  <c r="B2261" i="15" s="1"/>
  <c r="A2262" i="15"/>
  <c r="B2262" i="15" s="1"/>
  <c r="A2263" i="15"/>
  <c r="B2263" i="15" s="1"/>
  <c r="A2264" i="15"/>
  <c r="B2264" i="15" s="1"/>
  <c r="A2265" i="15"/>
  <c r="B2265" i="15" s="1"/>
  <c r="A2266" i="15"/>
  <c r="B2266" i="15" s="1"/>
  <c r="A2267" i="15"/>
  <c r="B2267" i="15" s="1"/>
  <c r="A2268" i="15"/>
  <c r="B2268" i="15" s="1"/>
  <c r="A2269" i="15"/>
  <c r="B2269" i="15" s="1"/>
  <c r="A2270" i="15"/>
  <c r="B2270" i="15" s="1"/>
  <c r="A2271" i="15"/>
  <c r="B2271" i="15" s="1"/>
  <c r="A2272" i="15"/>
  <c r="B2272" i="15" s="1"/>
  <c r="A2273" i="15"/>
  <c r="B2273" i="15" s="1"/>
  <c r="A2274" i="15"/>
  <c r="B2274" i="15" s="1"/>
  <c r="A2275" i="15"/>
  <c r="B2275" i="15" s="1"/>
  <c r="A2276" i="15"/>
  <c r="B2276" i="15" s="1"/>
  <c r="A2277" i="15"/>
  <c r="B2277" i="15" s="1"/>
  <c r="A2278" i="15"/>
  <c r="B2278" i="15" s="1"/>
  <c r="A2279" i="15"/>
  <c r="B2279" i="15" s="1"/>
  <c r="A2280" i="15"/>
  <c r="B2280" i="15" s="1"/>
  <c r="A2281" i="15"/>
  <c r="B2281" i="15" s="1"/>
  <c r="A2282" i="15"/>
  <c r="B2282" i="15" s="1"/>
  <c r="A2283" i="15"/>
  <c r="B2283" i="15" s="1"/>
  <c r="A2284" i="15"/>
  <c r="B2284" i="15" s="1"/>
  <c r="A2285" i="15"/>
  <c r="B2285" i="15" s="1"/>
  <c r="A2286" i="15"/>
  <c r="B2286" i="15" s="1"/>
  <c r="A2287" i="15"/>
  <c r="B2287" i="15" s="1"/>
  <c r="A2288" i="15"/>
  <c r="B2288" i="15" s="1"/>
  <c r="A2289" i="15"/>
  <c r="B2289" i="15" s="1"/>
  <c r="A2290" i="15"/>
  <c r="B2290" i="15" s="1"/>
  <c r="A2291" i="15"/>
  <c r="B2291" i="15" s="1"/>
  <c r="A2292" i="15"/>
  <c r="B2292" i="15" s="1"/>
  <c r="A2293" i="15"/>
  <c r="B2293" i="15" s="1"/>
  <c r="A2294" i="15"/>
  <c r="B2294" i="15" s="1"/>
  <c r="A2295" i="15"/>
  <c r="B2295" i="15" s="1"/>
  <c r="A2296" i="15"/>
  <c r="B2296" i="15" s="1"/>
  <c r="A2297" i="15"/>
  <c r="B2297" i="15" s="1"/>
  <c r="A2298" i="15"/>
  <c r="B2298" i="15" s="1"/>
  <c r="A2299" i="15"/>
  <c r="B2299" i="15" s="1"/>
  <c r="A2300" i="15"/>
  <c r="B2300" i="15" s="1"/>
  <c r="A2301" i="15"/>
  <c r="B2301" i="15" s="1"/>
  <c r="A2302" i="15"/>
  <c r="B2302" i="15" s="1"/>
  <c r="A2303" i="15"/>
  <c r="B2303" i="15" s="1"/>
  <c r="A2304" i="15"/>
  <c r="B2304" i="15" s="1"/>
  <c r="A2305" i="15"/>
  <c r="B2305" i="15" s="1"/>
  <c r="A2306" i="15"/>
  <c r="B2306" i="15" s="1"/>
  <c r="A2307" i="15"/>
  <c r="B2307" i="15" s="1"/>
  <c r="A1717" i="15"/>
  <c r="B1717" i="15" s="1"/>
  <c r="A1716" i="15"/>
  <c r="B1716" i="15" s="1"/>
  <c r="B51" i="8"/>
  <c r="B52" i="8"/>
  <c r="B53" i="8"/>
  <c r="B54" i="8"/>
  <c r="B55" i="8"/>
  <c r="B56" i="8"/>
  <c r="B57" i="8"/>
  <c r="B58" i="8"/>
  <c r="B59" i="8"/>
  <c r="B60" i="8"/>
  <c r="A51" i="8"/>
  <c r="A52" i="8"/>
  <c r="A53" i="8"/>
  <c r="A54" i="8"/>
  <c r="A55" i="8"/>
  <c r="A56" i="8"/>
  <c r="A57" i="8"/>
  <c r="A58" i="8"/>
  <c r="A59" i="8"/>
  <c r="A60" i="8"/>
  <c r="C44" i="6"/>
  <c r="C53" i="6"/>
  <c r="A17" i="8" l="1"/>
  <c r="B17" i="8"/>
  <c r="C55" i="6" l="1"/>
  <c r="C54" i="6"/>
  <c r="A61" i="8"/>
  <c r="B61" i="8"/>
  <c r="A62" i="8"/>
  <c r="B62" i="8"/>
  <c r="A1124" i="15"/>
  <c r="B1124" i="15" s="1"/>
  <c r="A1125" i="15"/>
  <c r="B1125" i="15" s="1"/>
  <c r="A1126" i="15"/>
  <c r="B1126" i="15" s="1"/>
  <c r="A1127" i="15"/>
  <c r="B1127" i="15" s="1"/>
  <c r="A1128" i="15"/>
  <c r="B1128" i="15" s="1"/>
  <c r="A1129" i="15"/>
  <c r="B1129" i="15" s="1"/>
  <c r="A1130" i="15"/>
  <c r="B1130" i="15" s="1"/>
  <c r="A1131" i="15"/>
  <c r="B1131" i="15" s="1"/>
  <c r="A1132" i="15"/>
  <c r="B1132" i="15" s="1"/>
  <c r="A1133" i="15"/>
  <c r="B1133" i="15" s="1"/>
  <c r="A1134" i="15"/>
  <c r="B1134" i="15" s="1"/>
  <c r="A1135" i="15"/>
  <c r="B1135" i="15" s="1"/>
  <c r="A1136" i="15"/>
  <c r="B1136" i="15" s="1"/>
  <c r="A1137" i="15"/>
  <c r="B1137" i="15" s="1"/>
  <c r="A1138" i="15"/>
  <c r="B1138" i="15" s="1"/>
  <c r="A1139" i="15"/>
  <c r="B1139" i="15" s="1"/>
  <c r="A1140" i="15"/>
  <c r="B1140" i="15" s="1"/>
  <c r="A1141" i="15"/>
  <c r="B1141" i="15" s="1"/>
  <c r="A1142" i="15"/>
  <c r="B1142" i="15" s="1"/>
  <c r="A1143" i="15"/>
  <c r="B1143" i="15" s="1"/>
  <c r="A1144" i="15"/>
  <c r="B1144" i="15" s="1"/>
  <c r="A1145" i="15"/>
  <c r="B1145" i="15" s="1"/>
  <c r="A1146" i="15"/>
  <c r="B1146" i="15" s="1"/>
  <c r="A1147" i="15"/>
  <c r="B1147" i="15" s="1"/>
  <c r="A1148" i="15"/>
  <c r="B1148" i="15" s="1"/>
  <c r="A1149" i="15"/>
  <c r="B1149" i="15" s="1"/>
  <c r="A1150" i="15"/>
  <c r="B1150" i="15" s="1"/>
  <c r="A1151" i="15"/>
  <c r="B1151" i="15" s="1"/>
  <c r="A1152" i="15"/>
  <c r="B1152" i="15" s="1"/>
  <c r="A1153" i="15"/>
  <c r="B1153" i="15" s="1"/>
  <c r="A1154" i="15"/>
  <c r="B1154" i="15" s="1"/>
  <c r="A1155" i="15"/>
  <c r="B1155" i="15" s="1"/>
  <c r="A1156" i="15"/>
  <c r="B1156" i="15" s="1"/>
  <c r="A1157" i="15"/>
  <c r="B1157" i="15" s="1"/>
  <c r="A1158" i="15"/>
  <c r="B1158" i="15" s="1"/>
  <c r="A1159" i="15"/>
  <c r="B1159" i="15" s="1"/>
  <c r="A1160" i="15"/>
  <c r="B1160" i="15" s="1"/>
  <c r="A1161" i="15"/>
  <c r="B1161" i="15" s="1"/>
  <c r="A1162" i="15"/>
  <c r="B1162" i="15" s="1"/>
  <c r="A1163" i="15"/>
  <c r="B1163" i="15" s="1"/>
  <c r="A1164" i="15"/>
  <c r="B1164" i="15" s="1"/>
  <c r="A1165" i="15"/>
  <c r="B1165" i="15" s="1"/>
  <c r="A1166" i="15"/>
  <c r="B1166" i="15" s="1"/>
  <c r="A1167" i="15"/>
  <c r="B1167" i="15" s="1"/>
  <c r="A1168" i="15"/>
  <c r="B1168" i="15" s="1"/>
  <c r="A1169" i="15"/>
  <c r="B1169" i="15" s="1"/>
  <c r="A1170" i="15"/>
  <c r="B1170" i="15" s="1"/>
  <c r="A1171" i="15"/>
  <c r="B1171" i="15" s="1"/>
  <c r="A1172" i="15"/>
  <c r="B1172" i="15" s="1"/>
  <c r="A1173" i="15"/>
  <c r="B1173" i="15" s="1"/>
  <c r="A1174" i="15"/>
  <c r="B1174" i="15" s="1"/>
  <c r="A1175" i="15"/>
  <c r="B1175" i="15" s="1"/>
  <c r="A1176" i="15"/>
  <c r="B1176" i="15" s="1"/>
  <c r="A1177" i="15"/>
  <c r="B1177" i="15" s="1"/>
  <c r="A1178" i="15"/>
  <c r="B1178" i="15" s="1"/>
  <c r="A1179" i="15"/>
  <c r="B1179" i="15" s="1"/>
  <c r="A1180" i="15"/>
  <c r="B1180" i="15" s="1"/>
  <c r="A1181" i="15"/>
  <c r="B1181" i="15" s="1"/>
  <c r="A1182" i="15"/>
  <c r="B1182" i="15" s="1"/>
  <c r="A1183" i="15"/>
  <c r="B1183" i="15" s="1"/>
  <c r="A1184" i="15"/>
  <c r="B1184" i="15" s="1"/>
  <c r="A1185" i="15"/>
  <c r="B1185" i="15" s="1"/>
  <c r="A1186" i="15"/>
  <c r="B1186" i="15" s="1"/>
  <c r="A1187" i="15"/>
  <c r="B1187" i="15" s="1"/>
  <c r="A1188" i="15"/>
  <c r="B1188" i="15" s="1"/>
  <c r="A1189" i="15"/>
  <c r="B1189" i="15" s="1"/>
  <c r="A1190" i="15"/>
  <c r="B1190" i="15" s="1"/>
  <c r="A1191" i="15"/>
  <c r="B1191" i="15" s="1"/>
  <c r="A1192" i="15"/>
  <c r="B1192" i="15" s="1"/>
  <c r="A1193" i="15"/>
  <c r="B1193" i="15" s="1"/>
  <c r="A1194" i="15"/>
  <c r="B1194" i="15" s="1"/>
  <c r="A1195" i="15"/>
  <c r="B1195" i="15" s="1"/>
  <c r="A1196" i="15"/>
  <c r="B1196" i="15" s="1"/>
  <c r="A1197" i="15"/>
  <c r="B1197" i="15" s="1"/>
  <c r="A1198" i="15"/>
  <c r="B1198" i="15" s="1"/>
  <c r="A1199" i="15"/>
  <c r="B1199" i="15" s="1"/>
  <c r="A1200" i="15"/>
  <c r="B1200" i="15" s="1"/>
  <c r="A1201" i="15"/>
  <c r="B1201" i="15" s="1"/>
  <c r="A1202" i="15"/>
  <c r="B1202" i="15" s="1"/>
  <c r="A1203" i="15"/>
  <c r="B1203" i="15" s="1"/>
  <c r="A1204" i="15"/>
  <c r="B1204" i="15" s="1"/>
  <c r="A1205" i="15"/>
  <c r="B1205" i="15" s="1"/>
  <c r="A1206" i="15"/>
  <c r="B1206" i="15" s="1"/>
  <c r="A1207" i="15"/>
  <c r="B1207" i="15" s="1"/>
  <c r="A1208" i="15"/>
  <c r="B1208" i="15" s="1"/>
  <c r="A1209" i="15"/>
  <c r="B1209" i="15" s="1"/>
  <c r="A1210" i="15"/>
  <c r="B1210" i="15" s="1"/>
  <c r="A1211" i="15"/>
  <c r="B1211" i="15" s="1"/>
  <c r="A1212" i="15"/>
  <c r="B1212" i="15" s="1"/>
  <c r="A1213" i="15"/>
  <c r="B1213" i="15" s="1"/>
  <c r="A1214" i="15"/>
  <c r="B1214" i="15" s="1"/>
  <c r="A1215" i="15"/>
  <c r="B1215" i="15" s="1"/>
  <c r="A1216" i="15"/>
  <c r="B1216" i="15" s="1"/>
  <c r="A1217" i="15"/>
  <c r="B1217" i="15" s="1"/>
  <c r="A1218" i="15"/>
  <c r="B1218" i="15" s="1"/>
  <c r="A1219" i="15"/>
  <c r="B1219" i="15" s="1"/>
  <c r="A1220" i="15"/>
  <c r="B1220" i="15" s="1"/>
  <c r="A1221" i="15"/>
  <c r="B1221" i="15" s="1"/>
  <c r="A1222" i="15"/>
  <c r="B1222" i="15" s="1"/>
  <c r="A1223" i="15"/>
  <c r="B1223" i="15" s="1"/>
  <c r="A1224" i="15"/>
  <c r="B1224" i="15" s="1"/>
  <c r="A1225" i="15"/>
  <c r="B1225" i="15" s="1"/>
  <c r="A1226" i="15"/>
  <c r="B1226" i="15" s="1"/>
  <c r="A1227" i="15"/>
  <c r="B1227" i="15" s="1"/>
  <c r="A1228" i="15"/>
  <c r="B1228" i="15" s="1"/>
  <c r="A1229" i="15"/>
  <c r="B1229" i="15" s="1"/>
  <c r="A1230" i="15"/>
  <c r="B1230" i="15" s="1"/>
  <c r="A1231" i="15"/>
  <c r="B1231" i="15" s="1"/>
  <c r="A1232" i="15"/>
  <c r="B1232" i="15" s="1"/>
  <c r="A1233" i="15"/>
  <c r="B1233" i="15" s="1"/>
  <c r="A1234" i="15"/>
  <c r="B1234" i="15" s="1"/>
  <c r="A1235" i="15"/>
  <c r="B1235" i="15" s="1"/>
  <c r="A1236" i="15"/>
  <c r="B1236" i="15" s="1"/>
  <c r="A1237" i="15"/>
  <c r="B1237" i="15" s="1"/>
  <c r="A1238" i="15"/>
  <c r="B1238" i="15" s="1"/>
  <c r="A1239" i="15"/>
  <c r="B1239" i="15" s="1"/>
  <c r="A1240" i="15"/>
  <c r="B1240" i="15" s="1"/>
  <c r="A1241" i="15"/>
  <c r="B1241" i="15" s="1"/>
  <c r="A1242" i="15"/>
  <c r="B1242" i="15" s="1"/>
  <c r="A1243" i="15"/>
  <c r="B1243" i="15" s="1"/>
  <c r="A1244" i="15"/>
  <c r="B1244" i="15" s="1"/>
  <c r="A1245" i="15"/>
  <c r="B1245" i="15" s="1"/>
  <c r="A1246" i="15"/>
  <c r="B1246" i="15" s="1"/>
  <c r="A1247" i="15"/>
  <c r="B1247" i="15" s="1"/>
  <c r="A1248" i="15"/>
  <c r="B1248" i="15" s="1"/>
  <c r="A1249" i="15"/>
  <c r="B1249" i="15" s="1"/>
  <c r="A1250" i="15"/>
  <c r="B1250" i="15" s="1"/>
  <c r="A1251" i="15"/>
  <c r="B1251" i="15" s="1"/>
  <c r="A1252" i="15"/>
  <c r="B1252" i="15" s="1"/>
  <c r="A1253" i="15"/>
  <c r="B1253" i="15" s="1"/>
  <c r="A1254" i="15"/>
  <c r="B1254" i="15" s="1"/>
  <c r="A1255" i="15"/>
  <c r="B1255" i="15" s="1"/>
  <c r="A1256" i="15"/>
  <c r="B1256" i="15" s="1"/>
  <c r="A1257" i="15"/>
  <c r="B1257" i="15" s="1"/>
  <c r="A1258" i="15"/>
  <c r="B1258" i="15" s="1"/>
  <c r="A1259" i="15"/>
  <c r="B1259" i="15" s="1"/>
  <c r="A1260" i="15"/>
  <c r="B1260" i="15" s="1"/>
  <c r="A1261" i="15"/>
  <c r="B1261" i="15" s="1"/>
  <c r="A1262" i="15"/>
  <c r="B1262" i="15" s="1"/>
  <c r="A1263" i="15"/>
  <c r="B1263" i="15" s="1"/>
  <c r="A1264" i="15"/>
  <c r="B1264" i="15" s="1"/>
  <c r="A1265" i="15"/>
  <c r="B1265" i="15" s="1"/>
  <c r="A1266" i="15"/>
  <c r="B1266" i="15" s="1"/>
  <c r="A1267" i="15"/>
  <c r="B1267" i="15" s="1"/>
  <c r="A1268" i="15"/>
  <c r="B1268" i="15" s="1"/>
  <c r="A1269" i="15"/>
  <c r="B1269" i="15" s="1"/>
  <c r="A1270" i="15"/>
  <c r="B1270" i="15" s="1"/>
  <c r="A1271" i="15"/>
  <c r="B1271" i="15" s="1"/>
  <c r="A1272" i="15"/>
  <c r="B1272" i="15" s="1"/>
  <c r="A1273" i="15"/>
  <c r="B1273" i="15" s="1"/>
  <c r="A1274" i="15"/>
  <c r="B1274" i="15" s="1"/>
  <c r="A1275" i="15"/>
  <c r="B1275" i="15" s="1"/>
  <c r="A1276" i="15"/>
  <c r="B1276" i="15" s="1"/>
  <c r="A1277" i="15"/>
  <c r="B1277" i="15" s="1"/>
  <c r="A1278" i="15"/>
  <c r="B1278" i="15" s="1"/>
  <c r="A1279" i="15"/>
  <c r="B1279" i="15" s="1"/>
  <c r="A1280" i="15"/>
  <c r="B1280" i="15" s="1"/>
  <c r="A1281" i="15"/>
  <c r="B1281" i="15" s="1"/>
  <c r="A1282" i="15"/>
  <c r="B1282" i="15" s="1"/>
  <c r="A1283" i="15"/>
  <c r="B1283" i="15" s="1"/>
  <c r="A1284" i="15"/>
  <c r="B1284" i="15" s="1"/>
  <c r="A1285" i="15"/>
  <c r="B1285" i="15" s="1"/>
  <c r="A1286" i="15"/>
  <c r="B1286" i="15" s="1"/>
  <c r="A1287" i="15"/>
  <c r="B1287" i="15" s="1"/>
  <c r="A1288" i="15"/>
  <c r="B1288" i="15" s="1"/>
  <c r="A1289" i="15"/>
  <c r="B1289" i="15" s="1"/>
  <c r="A1290" i="15"/>
  <c r="B1290" i="15" s="1"/>
  <c r="A1291" i="15"/>
  <c r="B1291" i="15" s="1"/>
  <c r="A1292" i="15"/>
  <c r="B1292" i="15" s="1"/>
  <c r="A1293" i="15"/>
  <c r="B1293" i="15" s="1"/>
  <c r="A1294" i="15"/>
  <c r="B1294" i="15" s="1"/>
  <c r="A1295" i="15"/>
  <c r="B1295" i="15" s="1"/>
  <c r="A1296" i="15"/>
  <c r="B1296" i="15" s="1"/>
  <c r="A1297" i="15"/>
  <c r="B1297" i="15" s="1"/>
  <c r="A1298" i="15"/>
  <c r="B1298" i="15" s="1"/>
  <c r="A1299" i="15"/>
  <c r="B1299" i="15" s="1"/>
  <c r="A1300" i="15"/>
  <c r="B1300" i="15" s="1"/>
  <c r="A1301" i="15"/>
  <c r="B1301" i="15" s="1"/>
  <c r="A1302" i="15"/>
  <c r="B1302" i="15" s="1"/>
  <c r="A1303" i="15"/>
  <c r="B1303" i="15" s="1"/>
  <c r="A1304" i="15"/>
  <c r="B1304" i="15" s="1"/>
  <c r="A1305" i="15"/>
  <c r="B1305" i="15" s="1"/>
  <c r="A1306" i="15"/>
  <c r="B1306" i="15" s="1"/>
  <c r="A1307" i="15"/>
  <c r="B1307" i="15" s="1"/>
  <c r="A1308" i="15"/>
  <c r="B1308" i="15" s="1"/>
  <c r="A1309" i="15"/>
  <c r="B1309" i="15" s="1"/>
  <c r="A1310" i="15"/>
  <c r="B1310" i="15" s="1"/>
  <c r="A1311" i="15"/>
  <c r="B1311" i="15" s="1"/>
  <c r="A1312" i="15"/>
  <c r="B1312" i="15" s="1"/>
  <c r="A1313" i="15"/>
  <c r="B1313" i="15" s="1"/>
  <c r="A1314" i="15"/>
  <c r="B1314" i="15" s="1"/>
  <c r="A1315" i="15"/>
  <c r="B1315" i="15" s="1"/>
  <c r="A1316" i="15"/>
  <c r="B1316" i="15" s="1"/>
  <c r="A1317" i="15"/>
  <c r="B1317" i="15" s="1"/>
  <c r="A1318" i="15"/>
  <c r="B1318" i="15" s="1"/>
  <c r="A1319" i="15"/>
  <c r="B1319" i="15" s="1"/>
  <c r="A1320" i="15"/>
  <c r="B1320" i="15" s="1"/>
  <c r="A1321" i="15"/>
  <c r="B1321" i="15" s="1"/>
  <c r="A1322" i="15"/>
  <c r="B1322" i="15" s="1"/>
  <c r="A1323" i="15"/>
  <c r="B1323" i="15" s="1"/>
  <c r="A1324" i="15"/>
  <c r="B1324" i="15" s="1"/>
  <c r="A1325" i="15"/>
  <c r="B1325" i="15" s="1"/>
  <c r="A1326" i="15"/>
  <c r="B1326" i="15" s="1"/>
  <c r="A1327" i="15"/>
  <c r="B1327" i="15" s="1"/>
  <c r="A1328" i="15"/>
  <c r="B1328" i="15" s="1"/>
  <c r="A1329" i="15"/>
  <c r="B1329" i="15" s="1"/>
  <c r="A1330" i="15"/>
  <c r="B1330" i="15" s="1"/>
  <c r="A1331" i="15"/>
  <c r="B1331" i="15" s="1"/>
  <c r="A1332" i="15"/>
  <c r="B1332" i="15" s="1"/>
  <c r="D52" i="8" s="1"/>
  <c r="A1333" i="15"/>
  <c r="B1333" i="15" s="1"/>
  <c r="A1334" i="15"/>
  <c r="B1334" i="15" s="1"/>
  <c r="A1335" i="15"/>
  <c r="B1335" i="15" s="1"/>
  <c r="A1336" i="15"/>
  <c r="B1336" i="15" s="1"/>
  <c r="A1337" i="15"/>
  <c r="B1337" i="15" s="1"/>
  <c r="A1338" i="15"/>
  <c r="B1338" i="15" s="1"/>
  <c r="A1339" i="15"/>
  <c r="B1339" i="15" s="1"/>
  <c r="A1340" i="15"/>
  <c r="B1340" i="15" s="1"/>
  <c r="A1341" i="15"/>
  <c r="B1341" i="15" s="1"/>
  <c r="A1342" i="15"/>
  <c r="B1342" i="15" s="1"/>
  <c r="A1343" i="15"/>
  <c r="B1343" i="15" s="1"/>
  <c r="A1344" i="15"/>
  <c r="B1344" i="15" s="1"/>
  <c r="A1345" i="15"/>
  <c r="B1345" i="15" s="1"/>
  <c r="A1346" i="15"/>
  <c r="B1346" i="15" s="1"/>
  <c r="A1347" i="15"/>
  <c r="B1347" i="15" s="1"/>
  <c r="A1348" i="15"/>
  <c r="B1348" i="15" s="1"/>
  <c r="A1349" i="15"/>
  <c r="B1349" i="15" s="1"/>
  <c r="A1350" i="15"/>
  <c r="B1350" i="15" s="1"/>
  <c r="A1351" i="15"/>
  <c r="B1351" i="15" s="1"/>
  <c r="A1352" i="15"/>
  <c r="B1352" i="15" s="1"/>
  <c r="A1353" i="15"/>
  <c r="B1353" i="15" s="1"/>
  <c r="A1354" i="15"/>
  <c r="B1354" i="15" s="1"/>
  <c r="A1355" i="15"/>
  <c r="B1355" i="15" s="1"/>
  <c r="A1356" i="15"/>
  <c r="B1356" i="15" s="1"/>
  <c r="A1357" i="15"/>
  <c r="B1357" i="15" s="1"/>
  <c r="A1358" i="15"/>
  <c r="B1358" i="15" s="1"/>
  <c r="A1359" i="15"/>
  <c r="B1359" i="15" s="1"/>
  <c r="A1360" i="15"/>
  <c r="B1360" i="15" s="1"/>
  <c r="A1361" i="15"/>
  <c r="B1361" i="15" s="1"/>
  <c r="A1362" i="15"/>
  <c r="B1362" i="15" s="1"/>
  <c r="A1363" i="15"/>
  <c r="B1363" i="15" s="1"/>
  <c r="A1364" i="15"/>
  <c r="B1364" i="15" s="1"/>
  <c r="A1365" i="15"/>
  <c r="B1365" i="15" s="1"/>
  <c r="A1366" i="15"/>
  <c r="B1366" i="15" s="1"/>
  <c r="A1367" i="15"/>
  <c r="B1367" i="15" s="1"/>
  <c r="A1368" i="15"/>
  <c r="B1368" i="15" s="1"/>
  <c r="A1369" i="15"/>
  <c r="B1369" i="15" s="1"/>
  <c r="A1370" i="15"/>
  <c r="B1370" i="15" s="1"/>
  <c r="A1371" i="15"/>
  <c r="B1371" i="15" s="1"/>
  <c r="A1372" i="15"/>
  <c r="B1372" i="15" s="1"/>
  <c r="A1373" i="15"/>
  <c r="B1373" i="15" s="1"/>
  <c r="A1374" i="15"/>
  <c r="B1374" i="15" s="1"/>
  <c r="A1375" i="15"/>
  <c r="B1375" i="15" s="1"/>
  <c r="A1376" i="15"/>
  <c r="B1376" i="15" s="1"/>
  <c r="A1377" i="15"/>
  <c r="B1377" i="15" s="1"/>
  <c r="A1378" i="15"/>
  <c r="B1378" i="15" s="1"/>
  <c r="A1379" i="15"/>
  <c r="B1379" i="15" s="1"/>
  <c r="A1380" i="15"/>
  <c r="B1380" i="15" s="1"/>
  <c r="A1381" i="15"/>
  <c r="B1381" i="15" s="1"/>
  <c r="A1382" i="15"/>
  <c r="B1382" i="15" s="1"/>
  <c r="A1383" i="15"/>
  <c r="B1383" i="15" s="1"/>
  <c r="A1384" i="15"/>
  <c r="B1384" i="15" s="1"/>
  <c r="A1385" i="15"/>
  <c r="B1385" i="15" s="1"/>
  <c r="A1386" i="15"/>
  <c r="B1386" i="15" s="1"/>
  <c r="A1387" i="15"/>
  <c r="B1387" i="15" s="1"/>
  <c r="A1388" i="15"/>
  <c r="B1388" i="15" s="1"/>
  <c r="A1389" i="15"/>
  <c r="B1389" i="15" s="1"/>
  <c r="A1390" i="15"/>
  <c r="B1390" i="15" s="1"/>
  <c r="A1391" i="15"/>
  <c r="B1391" i="15" s="1"/>
  <c r="A1392" i="15"/>
  <c r="B1392" i="15" s="1"/>
  <c r="A1393" i="15"/>
  <c r="B1393" i="15" s="1"/>
  <c r="A1394" i="15"/>
  <c r="B1394" i="15" s="1"/>
  <c r="A1395" i="15"/>
  <c r="B1395" i="15" s="1"/>
  <c r="A1396" i="15"/>
  <c r="B1396" i="15" s="1"/>
  <c r="A1397" i="15"/>
  <c r="B1397" i="15" s="1"/>
  <c r="A1398" i="15"/>
  <c r="B1398" i="15" s="1"/>
  <c r="A1399" i="15"/>
  <c r="B1399" i="15" s="1"/>
  <c r="A1400" i="15"/>
  <c r="B1400" i="15" s="1"/>
  <c r="A1401" i="15"/>
  <c r="B1401" i="15" s="1"/>
  <c r="A1402" i="15"/>
  <c r="B1402" i="15" s="1"/>
  <c r="A1403" i="15"/>
  <c r="B1403" i="15" s="1"/>
  <c r="A1404" i="15"/>
  <c r="B1404" i="15" s="1"/>
  <c r="A1405" i="15"/>
  <c r="B1405" i="15" s="1"/>
  <c r="A1406" i="15"/>
  <c r="B1406" i="15" s="1"/>
  <c r="A1407" i="15"/>
  <c r="B1407" i="15" s="1"/>
  <c r="A1408" i="15"/>
  <c r="B1408" i="15" s="1"/>
  <c r="A1409" i="15"/>
  <c r="B1409" i="15" s="1"/>
  <c r="A1410" i="15"/>
  <c r="B1410" i="15" s="1"/>
  <c r="A1411" i="15"/>
  <c r="B1411" i="15" s="1"/>
  <c r="A1412" i="15"/>
  <c r="B1412" i="15" s="1"/>
  <c r="A1413" i="15"/>
  <c r="B1413" i="15" s="1"/>
  <c r="A1414" i="15"/>
  <c r="B1414" i="15" s="1"/>
  <c r="A1415" i="15"/>
  <c r="B1415" i="15" s="1"/>
  <c r="A1416" i="15"/>
  <c r="B1416" i="15" s="1"/>
  <c r="A1417" i="15"/>
  <c r="B1417" i="15" s="1"/>
  <c r="A1418" i="15"/>
  <c r="B1418" i="15" s="1"/>
  <c r="A1419" i="15"/>
  <c r="B1419" i="15" s="1"/>
  <c r="A1420" i="15"/>
  <c r="B1420" i="15" s="1"/>
  <c r="A1421" i="15"/>
  <c r="B1421" i="15" s="1"/>
  <c r="A1422" i="15"/>
  <c r="B1422" i="15" s="1"/>
  <c r="A1423" i="15"/>
  <c r="B1423" i="15" s="1"/>
  <c r="A1424" i="15"/>
  <c r="B1424" i="15" s="1"/>
  <c r="A1425" i="15"/>
  <c r="B1425" i="15" s="1"/>
  <c r="A1426" i="15"/>
  <c r="B1426" i="15" s="1"/>
  <c r="A1427" i="15"/>
  <c r="B1427" i="15" s="1"/>
  <c r="A1428" i="15"/>
  <c r="B1428" i="15" s="1"/>
  <c r="D61" i="8" s="1"/>
  <c r="A1429" i="15"/>
  <c r="B1429" i="15" s="1"/>
  <c r="A1430" i="15"/>
  <c r="B1430" i="15" s="1"/>
  <c r="A1431" i="15"/>
  <c r="B1431" i="15" s="1"/>
  <c r="A1432" i="15"/>
  <c r="B1432" i="15" s="1"/>
  <c r="A1433" i="15"/>
  <c r="B1433" i="15" s="1"/>
  <c r="A1434" i="15"/>
  <c r="B1434" i="15" s="1"/>
  <c r="A1435" i="15"/>
  <c r="B1435" i="15" s="1"/>
  <c r="A1436" i="15"/>
  <c r="B1436" i="15" s="1"/>
  <c r="A1437" i="15"/>
  <c r="B1437" i="15" s="1"/>
  <c r="A1438" i="15"/>
  <c r="B1438" i="15" s="1"/>
  <c r="A1439" i="15"/>
  <c r="B1439" i="15" s="1"/>
  <c r="A1440" i="15"/>
  <c r="B1440" i="15" s="1"/>
  <c r="A1441" i="15"/>
  <c r="B1441" i="15" s="1"/>
  <c r="A1442" i="15"/>
  <c r="B1442" i="15" s="1"/>
  <c r="A1443" i="15"/>
  <c r="B1443" i="15" s="1"/>
  <c r="A1444" i="15"/>
  <c r="B1444" i="15" s="1"/>
  <c r="A1445" i="15"/>
  <c r="B1445" i="15" s="1"/>
  <c r="A1446" i="15"/>
  <c r="B1446" i="15" s="1"/>
  <c r="A1447" i="15"/>
  <c r="B1447" i="15" s="1"/>
  <c r="A1448" i="15"/>
  <c r="B1448" i="15" s="1"/>
  <c r="A1449" i="15"/>
  <c r="B1449" i="15" s="1"/>
  <c r="A1450" i="15"/>
  <c r="B1450" i="15" s="1"/>
  <c r="A1451" i="15"/>
  <c r="B1451" i="15" s="1"/>
  <c r="A1452" i="15"/>
  <c r="B1452" i="15" s="1"/>
  <c r="A1453" i="15"/>
  <c r="B1453" i="15" s="1"/>
  <c r="A1454" i="15"/>
  <c r="B1454" i="15" s="1"/>
  <c r="A1455" i="15"/>
  <c r="B1455" i="15" s="1"/>
  <c r="A1456" i="15"/>
  <c r="B1456" i="15" s="1"/>
  <c r="A1457" i="15"/>
  <c r="B1457" i="15" s="1"/>
  <c r="A1458" i="15"/>
  <c r="B1458" i="15" s="1"/>
  <c r="A1459" i="15"/>
  <c r="B1459" i="15" s="1"/>
  <c r="A1460" i="15"/>
  <c r="B1460" i="15" s="1"/>
  <c r="D57" i="8" s="1"/>
  <c r="A1461" i="15"/>
  <c r="B1461" i="15" s="1"/>
  <c r="A1462" i="15"/>
  <c r="B1462" i="15" s="1"/>
  <c r="A1463" i="15"/>
  <c r="B1463" i="15" s="1"/>
  <c r="A1464" i="15"/>
  <c r="B1464" i="15" s="1"/>
  <c r="A1465" i="15"/>
  <c r="B1465" i="15" s="1"/>
  <c r="A1466" i="15"/>
  <c r="B1466" i="15" s="1"/>
  <c r="A1467" i="15"/>
  <c r="B1467" i="15" s="1"/>
  <c r="A1468" i="15"/>
  <c r="B1468" i="15" s="1"/>
  <c r="A1469" i="15"/>
  <c r="B1469" i="15" s="1"/>
  <c r="A1470" i="15"/>
  <c r="B1470" i="15" s="1"/>
  <c r="A1471" i="15"/>
  <c r="B1471" i="15" s="1"/>
  <c r="A1472" i="15"/>
  <c r="B1472" i="15" s="1"/>
  <c r="A1473" i="15"/>
  <c r="B1473" i="15" s="1"/>
  <c r="A1474" i="15"/>
  <c r="B1474" i="15" s="1"/>
  <c r="A1475" i="15"/>
  <c r="B1475" i="15" s="1"/>
  <c r="A1476" i="15"/>
  <c r="B1476" i="15" s="1"/>
  <c r="A1477" i="15"/>
  <c r="B1477" i="15" s="1"/>
  <c r="A1478" i="15"/>
  <c r="B1478" i="15" s="1"/>
  <c r="A1479" i="15"/>
  <c r="B1479" i="15" s="1"/>
  <c r="A1480" i="15"/>
  <c r="B1480" i="15" s="1"/>
  <c r="A1481" i="15"/>
  <c r="B1481" i="15" s="1"/>
  <c r="A1482" i="15"/>
  <c r="B1482" i="15" s="1"/>
  <c r="A1483" i="15"/>
  <c r="B1483" i="15" s="1"/>
  <c r="A1484" i="15"/>
  <c r="B1484" i="15" s="1"/>
  <c r="A1485" i="15"/>
  <c r="B1485" i="15" s="1"/>
  <c r="A1486" i="15"/>
  <c r="B1486" i="15" s="1"/>
  <c r="A1487" i="15"/>
  <c r="B1487" i="15" s="1"/>
  <c r="A1488" i="15"/>
  <c r="B1488" i="15" s="1"/>
  <c r="A1489" i="15"/>
  <c r="B1489" i="15" s="1"/>
  <c r="A1490" i="15"/>
  <c r="B1490" i="15" s="1"/>
  <c r="A1491" i="15"/>
  <c r="B1491" i="15" s="1"/>
  <c r="A1492" i="15"/>
  <c r="B1492" i="15" s="1"/>
  <c r="A1493" i="15"/>
  <c r="B1493" i="15" s="1"/>
  <c r="A1494" i="15"/>
  <c r="B1494" i="15" s="1"/>
  <c r="A1495" i="15"/>
  <c r="B1495" i="15" s="1"/>
  <c r="A1496" i="15"/>
  <c r="B1496" i="15" s="1"/>
  <c r="A1497" i="15"/>
  <c r="B1497" i="15" s="1"/>
  <c r="A1498" i="15"/>
  <c r="B1498" i="15" s="1"/>
  <c r="A1499" i="15"/>
  <c r="B1499" i="15" s="1"/>
  <c r="A1500" i="15"/>
  <c r="B1500" i="15" s="1"/>
  <c r="A1501" i="15"/>
  <c r="B1501" i="15" s="1"/>
  <c r="A1502" i="15"/>
  <c r="B1502" i="15" s="1"/>
  <c r="A1503" i="15"/>
  <c r="B1503" i="15" s="1"/>
  <c r="A1504" i="15"/>
  <c r="B1504" i="15" s="1"/>
  <c r="A1505" i="15"/>
  <c r="B1505" i="15" s="1"/>
  <c r="A1506" i="15"/>
  <c r="B1506" i="15" s="1"/>
  <c r="A1507" i="15"/>
  <c r="B1507" i="15" s="1"/>
  <c r="A1508" i="15"/>
  <c r="B1508" i="15" s="1"/>
  <c r="A1509" i="15"/>
  <c r="B1509" i="15" s="1"/>
  <c r="A1510" i="15"/>
  <c r="B1510" i="15" s="1"/>
  <c r="A1511" i="15"/>
  <c r="B1511" i="15" s="1"/>
  <c r="A1512" i="15"/>
  <c r="B1512" i="15" s="1"/>
  <c r="A1513" i="15"/>
  <c r="B1513" i="15" s="1"/>
  <c r="A1514" i="15"/>
  <c r="B1514" i="15" s="1"/>
  <c r="A1515" i="15"/>
  <c r="B1515" i="15" s="1"/>
  <c r="A1516" i="15"/>
  <c r="B1516" i="15" s="1"/>
  <c r="A1517" i="15"/>
  <c r="B1517" i="15" s="1"/>
  <c r="A1518" i="15"/>
  <c r="B1518" i="15" s="1"/>
  <c r="A1519" i="15"/>
  <c r="B1519" i="15" s="1"/>
  <c r="A1520" i="15"/>
  <c r="B1520" i="15" s="1"/>
  <c r="A1521" i="15"/>
  <c r="B1521" i="15" s="1"/>
  <c r="A1522" i="15"/>
  <c r="B1522" i="15" s="1"/>
  <c r="A1523" i="15"/>
  <c r="B1523" i="15" s="1"/>
  <c r="A1524" i="15"/>
  <c r="B1524" i="15" s="1"/>
  <c r="A1525" i="15"/>
  <c r="B1525" i="15" s="1"/>
  <c r="A1526" i="15"/>
  <c r="B1526" i="15" s="1"/>
  <c r="A1527" i="15"/>
  <c r="B1527" i="15" s="1"/>
  <c r="A1528" i="15"/>
  <c r="B1528" i="15" s="1"/>
  <c r="A1529" i="15"/>
  <c r="B1529" i="15" s="1"/>
  <c r="A1530" i="15"/>
  <c r="B1530" i="15" s="1"/>
  <c r="A1531" i="15"/>
  <c r="B1531" i="15" s="1"/>
  <c r="A1532" i="15"/>
  <c r="B1532" i="15" s="1"/>
  <c r="A1533" i="15"/>
  <c r="B1533" i="15" s="1"/>
  <c r="A1534" i="15"/>
  <c r="B1534" i="15" s="1"/>
  <c r="A1535" i="15"/>
  <c r="B1535" i="15" s="1"/>
  <c r="A1536" i="15"/>
  <c r="B1536" i="15" s="1"/>
  <c r="A1537" i="15"/>
  <c r="B1537" i="15" s="1"/>
  <c r="A1538" i="15"/>
  <c r="B1538" i="15" s="1"/>
  <c r="A1539" i="15"/>
  <c r="B1539" i="15" s="1"/>
  <c r="A1540" i="15"/>
  <c r="B1540" i="15" s="1"/>
  <c r="A1541" i="15"/>
  <c r="B1541" i="15" s="1"/>
  <c r="A1542" i="15"/>
  <c r="B1542" i="15" s="1"/>
  <c r="A1543" i="15"/>
  <c r="B1543" i="15" s="1"/>
  <c r="A1544" i="15"/>
  <c r="B1544" i="15" s="1"/>
  <c r="A1545" i="15"/>
  <c r="B1545" i="15" s="1"/>
  <c r="A1546" i="15"/>
  <c r="B1546" i="15" s="1"/>
  <c r="A1547" i="15"/>
  <c r="B1547" i="15" s="1"/>
  <c r="A1548" i="15"/>
  <c r="B1548" i="15" s="1"/>
  <c r="A1549" i="15"/>
  <c r="B1549" i="15" s="1"/>
  <c r="A1550" i="15"/>
  <c r="B1550" i="15" s="1"/>
  <c r="A1551" i="15"/>
  <c r="B1551" i="15" s="1"/>
  <c r="A1552" i="15"/>
  <c r="B1552" i="15" s="1"/>
  <c r="A1553" i="15"/>
  <c r="B1553" i="15" s="1"/>
  <c r="A1554" i="15"/>
  <c r="B1554" i="15" s="1"/>
  <c r="A1555" i="15"/>
  <c r="B1555" i="15" s="1"/>
  <c r="A1556" i="15"/>
  <c r="B1556" i="15" s="1"/>
  <c r="A1557" i="15"/>
  <c r="B1557" i="15" s="1"/>
  <c r="A1558" i="15"/>
  <c r="B1558" i="15" s="1"/>
  <c r="A1559" i="15"/>
  <c r="B1559" i="15" s="1"/>
  <c r="A1560" i="15"/>
  <c r="B1560" i="15" s="1"/>
  <c r="A1561" i="15"/>
  <c r="B1561" i="15" s="1"/>
  <c r="A1562" i="15"/>
  <c r="B1562" i="15" s="1"/>
  <c r="A1563" i="15"/>
  <c r="B1563" i="15" s="1"/>
  <c r="A1564" i="15"/>
  <c r="B1564" i="15" s="1"/>
  <c r="A1565" i="15"/>
  <c r="B1565" i="15" s="1"/>
  <c r="A1566" i="15"/>
  <c r="B1566" i="15" s="1"/>
  <c r="A1567" i="15"/>
  <c r="B1567" i="15" s="1"/>
  <c r="A1568" i="15"/>
  <c r="B1568" i="15" s="1"/>
  <c r="A1569" i="15"/>
  <c r="B1569" i="15" s="1"/>
  <c r="A1570" i="15"/>
  <c r="B1570" i="15" s="1"/>
  <c r="A1571" i="15"/>
  <c r="B1571" i="15" s="1"/>
  <c r="A1572" i="15"/>
  <c r="B1572" i="15" s="1"/>
  <c r="A1573" i="15"/>
  <c r="B1573" i="15" s="1"/>
  <c r="A1574" i="15"/>
  <c r="B1574" i="15" s="1"/>
  <c r="A1575" i="15"/>
  <c r="B1575" i="15" s="1"/>
  <c r="A1576" i="15"/>
  <c r="B1576" i="15" s="1"/>
  <c r="A1577" i="15"/>
  <c r="B1577" i="15" s="1"/>
  <c r="A1578" i="15"/>
  <c r="B1578" i="15" s="1"/>
  <c r="A1579" i="15"/>
  <c r="B1579" i="15" s="1"/>
  <c r="A1580" i="15"/>
  <c r="B1580" i="15" s="1"/>
  <c r="A1581" i="15"/>
  <c r="B1581" i="15" s="1"/>
  <c r="A1582" i="15"/>
  <c r="B1582" i="15" s="1"/>
  <c r="A1583" i="15"/>
  <c r="B1583" i="15" s="1"/>
  <c r="A1584" i="15"/>
  <c r="B1584" i="15" s="1"/>
  <c r="A1585" i="15"/>
  <c r="B1585" i="15" s="1"/>
  <c r="A1586" i="15"/>
  <c r="B1586" i="15" s="1"/>
  <c r="A1587" i="15"/>
  <c r="B1587" i="15" s="1"/>
  <c r="A1588" i="15"/>
  <c r="B1588" i="15" s="1"/>
  <c r="A1589" i="15"/>
  <c r="B1589" i="15" s="1"/>
  <c r="A1590" i="15"/>
  <c r="B1590" i="15" s="1"/>
  <c r="A1591" i="15"/>
  <c r="B1591" i="15" s="1"/>
  <c r="A1592" i="15"/>
  <c r="B1592" i="15" s="1"/>
  <c r="A1593" i="15"/>
  <c r="B1593" i="15" s="1"/>
  <c r="A1594" i="15"/>
  <c r="B1594" i="15" s="1"/>
  <c r="A1595" i="15"/>
  <c r="B1595" i="15" s="1"/>
  <c r="A1596" i="15"/>
  <c r="B1596" i="15" s="1"/>
  <c r="A1597" i="15"/>
  <c r="B1597" i="15" s="1"/>
  <c r="A1598" i="15"/>
  <c r="B1598" i="15" s="1"/>
  <c r="A1599" i="15"/>
  <c r="B1599" i="15" s="1"/>
  <c r="A1600" i="15"/>
  <c r="B1600" i="15" s="1"/>
  <c r="A1601" i="15"/>
  <c r="B1601" i="15" s="1"/>
  <c r="A1602" i="15"/>
  <c r="B1602" i="15" s="1"/>
  <c r="A1603" i="15"/>
  <c r="B1603" i="15" s="1"/>
  <c r="A1604" i="15"/>
  <c r="B1604" i="15" s="1"/>
  <c r="A1605" i="15"/>
  <c r="B1605" i="15" s="1"/>
  <c r="A1606" i="15"/>
  <c r="B1606" i="15" s="1"/>
  <c r="A1607" i="15"/>
  <c r="B1607" i="15" s="1"/>
  <c r="A1608" i="15"/>
  <c r="B1608" i="15" s="1"/>
  <c r="A1609" i="15"/>
  <c r="B1609" i="15" s="1"/>
  <c r="A1610" i="15"/>
  <c r="B1610" i="15" s="1"/>
  <c r="A1611" i="15"/>
  <c r="B1611" i="15" s="1"/>
  <c r="A1612" i="15"/>
  <c r="B1612" i="15" s="1"/>
  <c r="A1613" i="15"/>
  <c r="B1613" i="15" s="1"/>
  <c r="A1614" i="15"/>
  <c r="B1614" i="15" s="1"/>
  <c r="A1615" i="15"/>
  <c r="B1615" i="15" s="1"/>
  <c r="A1616" i="15"/>
  <c r="B1616" i="15" s="1"/>
  <c r="A1617" i="15"/>
  <c r="B1617" i="15" s="1"/>
  <c r="A1618" i="15"/>
  <c r="B1618" i="15" s="1"/>
  <c r="A1619" i="15"/>
  <c r="B1619" i="15" s="1"/>
  <c r="A1620" i="15"/>
  <c r="B1620" i="15" s="1"/>
  <c r="A1621" i="15"/>
  <c r="B1621" i="15" s="1"/>
  <c r="A1622" i="15"/>
  <c r="B1622" i="15" s="1"/>
  <c r="A1623" i="15"/>
  <c r="B1623" i="15" s="1"/>
  <c r="A1624" i="15"/>
  <c r="B1624" i="15" s="1"/>
  <c r="A1625" i="15"/>
  <c r="B1625" i="15" s="1"/>
  <c r="A1626" i="15"/>
  <c r="B1626" i="15" s="1"/>
  <c r="A1627" i="15"/>
  <c r="B1627" i="15" s="1"/>
  <c r="A1628" i="15"/>
  <c r="B1628" i="15" s="1"/>
  <c r="A1629" i="15"/>
  <c r="B1629" i="15" s="1"/>
  <c r="A1630" i="15"/>
  <c r="B1630" i="15" s="1"/>
  <c r="A1631" i="15"/>
  <c r="B1631" i="15" s="1"/>
  <c r="A1632" i="15"/>
  <c r="B1632" i="15" s="1"/>
  <c r="A1633" i="15"/>
  <c r="B1633" i="15" s="1"/>
  <c r="A1634" i="15"/>
  <c r="B1634" i="15" s="1"/>
  <c r="A1635" i="15"/>
  <c r="B1635" i="15" s="1"/>
  <c r="A1636" i="15"/>
  <c r="B1636" i="15" s="1"/>
  <c r="A1637" i="15"/>
  <c r="B1637" i="15" s="1"/>
  <c r="A1638" i="15"/>
  <c r="B1638" i="15" s="1"/>
  <c r="A1639" i="15"/>
  <c r="B1639" i="15" s="1"/>
  <c r="A1640" i="15"/>
  <c r="B1640" i="15" s="1"/>
  <c r="A1641" i="15"/>
  <c r="B1641" i="15" s="1"/>
  <c r="A1642" i="15"/>
  <c r="B1642" i="15" s="1"/>
  <c r="A1643" i="15"/>
  <c r="B1643" i="15" s="1"/>
  <c r="A1644" i="15"/>
  <c r="B1644" i="15" s="1"/>
  <c r="A1645" i="15"/>
  <c r="B1645" i="15" s="1"/>
  <c r="A1646" i="15"/>
  <c r="B1646" i="15" s="1"/>
  <c r="A1647" i="15"/>
  <c r="B1647" i="15" s="1"/>
  <c r="A1648" i="15"/>
  <c r="B1648" i="15" s="1"/>
  <c r="A1649" i="15"/>
  <c r="B1649" i="15" s="1"/>
  <c r="A1650" i="15"/>
  <c r="B1650" i="15" s="1"/>
  <c r="A1651" i="15"/>
  <c r="B1651" i="15" s="1"/>
  <c r="A1652" i="15"/>
  <c r="B1652" i="15" s="1"/>
  <c r="A1653" i="15"/>
  <c r="B1653" i="15" s="1"/>
  <c r="A1654" i="15"/>
  <c r="B1654" i="15" s="1"/>
  <c r="A1655" i="15"/>
  <c r="B1655" i="15" s="1"/>
  <c r="A1656" i="15"/>
  <c r="B1656" i="15" s="1"/>
  <c r="A1657" i="15"/>
  <c r="B1657" i="15" s="1"/>
  <c r="A1658" i="15"/>
  <c r="B1658" i="15" s="1"/>
  <c r="A1659" i="15"/>
  <c r="B1659" i="15" s="1"/>
  <c r="A1660" i="15"/>
  <c r="B1660" i="15" s="1"/>
  <c r="A1661" i="15"/>
  <c r="B1661" i="15" s="1"/>
  <c r="A1662" i="15"/>
  <c r="B1662" i="15" s="1"/>
  <c r="A1663" i="15"/>
  <c r="B1663" i="15" s="1"/>
  <c r="A1664" i="15"/>
  <c r="B1664" i="15" s="1"/>
  <c r="A1665" i="15"/>
  <c r="B1665" i="15" s="1"/>
  <c r="A1666" i="15"/>
  <c r="B1666" i="15" s="1"/>
  <c r="A1667" i="15"/>
  <c r="B1667" i="15" s="1"/>
  <c r="A1668" i="15"/>
  <c r="B1668" i="15" s="1"/>
  <c r="A1669" i="15"/>
  <c r="B1669" i="15" s="1"/>
  <c r="A1670" i="15"/>
  <c r="B1670" i="15" s="1"/>
  <c r="A1671" i="15"/>
  <c r="B1671" i="15" s="1"/>
  <c r="A1672" i="15"/>
  <c r="B1672" i="15" s="1"/>
  <c r="A1673" i="15"/>
  <c r="B1673" i="15" s="1"/>
  <c r="A1674" i="15"/>
  <c r="B1674" i="15" s="1"/>
  <c r="A1675" i="15"/>
  <c r="B1675" i="15" s="1"/>
  <c r="A1676" i="15"/>
  <c r="B1676" i="15" s="1"/>
  <c r="A1677" i="15"/>
  <c r="B1677" i="15" s="1"/>
  <c r="A1678" i="15"/>
  <c r="B1678" i="15" s="1"/>
  <c r="A1679" i="15"/>
  <c r="B1679" i="15" s="1"/>
  <c r="A1680" i="15"/>
  <c r="B1680" i="15" s="1"/>
  <c r="A1681" i="15"/>
  <c r="B1681" i="15" s="1"/>
  <c r="A1682" i="15"/>
  <c r="B1682" i="15" s="1"/>
  <c r="A1683" i="15"/>
  <c r="B1683" i="15" s="1"/>
  <c r="A1684" i="15"/>
  <c r="B1684" i="15" s="1"/>
  <c r="D54" i="8" s="1"/>
  <c r="A1685" i="15"/>
  <c r="B1685" i="15" s="1"/>
  <c r="E54" i="8" s="1"/>
  <c r="A1686" i="15"/>
  <c r="B1686" i="15" s="1"/>
  <c r="A1687" i="15"/>
  <c r="B1687" i="15" s="1"/>
  <c r="A1688" i="15"/>
  <c r="B1688" i="15" s="1"/>
  <c r="A1689" i="15"/>
  <c r="B1689" i="15" s="1"/>
  <c r="A1690" i="15"/>
  <c r="B1690" i="15" s="1"/>
  <c r="A1691" i="15"/>
  <c r="B1691" i="15" s="1"/>
  <c r="A1692" i="15"/>
  <c r="B1692" i="15" s="1"/>
  <c r="A1693" i="15"/>
  <c r="B1693" i="15" s="1"/>
  <c r="A1694" i="15"/>
  <c r="B1694" i="15" s="1"/>
  <c r="A1695" i="15"/>
  <c r="B1695" i="15" s="1"/>
  <c r="A1696" i="15"/>
  <c r="B1696" i="15" s="1"/>
  <c r="A1697" i="15"/>
  <c r="B1697" i="15" s="1"/>
  <c r="A1698" i="15"/>
  <c r="B1698" i="15" s="1"/>
  <c r="A1699" i="15"/>
  <c r="B1699" i="15" s="1"/>
  <c r="A1700" i="15"/>
  <c r="B1700" i="15" s="1"/>
  <c r="D60" i="8" s="1"/>
  <c r="A1701" i="15"/>
  <c r="B1701" i="15" s="1"/>
  <c r="E60" i="8" s="1"/>
  <c r="A1702" i="15"/>
  <c r="B1702" i="15" s="1"/>
  <c r="F60" i="8" s="1"/>
  <c r="A1703" i="15"/>
  <c r="B1703" i="15" s="1"/>
  <c r="G60" i="8" s="1"/>
  <c r="A1704" i="15"/>
  <c r="B1704" i="15" s="1"/>
  <c r="H60" i="8" s="1"/>
  <c r="A1705" i="15"/>
  <c r="B1705" i="15" s="1"/>
  <c r="I60" i="8" s="1"/>
  <c r="A1706" i="15"/>
  <c r="B1706" i="15" s="1"/>
  <c r="J60" i="8" s="1"/>
  <c r="A1707" i="15"/>
  <c r="B1707" i="15" s="1"/>
  <c r="K60" i="8" s="1"/>
  <c r="A1708" i="15"/>
  <c r="B1708" i="15" s="1"/>
  <c r="O60" i="8" s="1"/>
  <c r="A1709" i="15"/>
  <c r="B1709" i="15" s="1"/>
  <c r="Q60" i="8" s="1"/>
  <c r="A1710" i="15"/>
  <c r="B1710" i="15" s="1"/>
  <c r="S60" i="8" s="1"/>
  <c r="A1711" i="15"/>
  <c r="B1711" i="15" s="1"/>
  <c r="U60" i="8" s="1"/>
  <c r="A1712" i="15"/>
  <c r="B1712" i="15" s="1"/>
  <c r="W60" i="8" s="1"/>
  <c r="A1713" i="15"/>
  <c r="B1713" i="15" s="1"/>
  <c r="Y60" i="8" s="1"/>
  <c r="A1714" i="15"/>
  <c r="B1714" i="15" s="1"/>
  <c r="AA60" i="8" s="1"/>
  <c r="A1715" i="15"/>
  <c r="B1715" i="15" s="1"/>
  <c r="AC60" i="8" s="1"/>
  <c r="E57" i="8" l="1"/>
  <c r="E61" i="8"/>
  <c r="L61" i="8" s="1"/>
  <c r="Q54" i="8"/>
  <c r="Q51" i="8"/>
  <c r="E51" i="8"/>
  <c r="E52" i="8"/>
  <c r="Q61" i="8"/>
  <c r="R61" i="8" s="1"/>
  <c r="Q57" i="8"/>
  <c r="E56" i="8"/>
  <c r="E58" i="8"/>
  <c r="Q52" i="8"/>
  <c r="Q58" i="8"/>
  <c r="Q56" i="8"/>
  <c r="O61" i="8"/>
  <c r="P61" i="8" s="1"/>
  <c r="D58" i="8"/>
  <c r="AC54" i="8"/>
  <c r="K54" i="8"/>
  <c r="O54" i="8"/>
  <c r="D51" i="8"/>
  <c r="O52" i="8"/>
  <c r="AA54" i="8"/>
  <c r="O51" i="8"/>
  <c r="O56" i="8"/>
  <c r="O58" i="8"/>
  <c r="O57" i="8"/>
  <c r="D56" i="8"/>
  <c r="J54" i="8"/>
  <c r="K51" i="8"/>
  <c r="AA57" i="8"/>
  <c r="AA61" i="8"/>
  <c r="AB61" i="8" s="1"/>
  <c r="AA51" i="8"/>
  <c r="J51" i="8"/>
  <c r="AA56" i="8"/>
  <c r="J57" i="8"/>
  <c r="J61" i="8"/>
  <c r="S54" i="8"/>
  <c r="F54" i="8"/>
  <c r="S57" i="8"/>
  <c r="AC57" i="8"/>
  <c r="K57" i="8"/>
  <c r="AC61" i="8"/>
  <c r="AD61" i="8" s="1"/>
  <c r="K61" i="8"/>
  <c r="AC51" i="8"/>
  <c r="AC56" i="8"/>
  <c r="K56" i="8"/>
  <c r="AC52" i="8"/>
  <c r="K52" i="8"/>
  <c r="AC58" i="8"/>
  <c r="K58" i="8"/>
  <c r="AC62" i="8"/>
  <c r="AD62" i="8" s="1"/>
  <c r="K62" i="8"/>
  <c r="J56" i="8"/>
  <c r="AA52" i="8"/>
  <c r="J52" i="8"/>
  <c r="AA58" i="8"/>
  <c r="J58" i="8"/>
  <c r="Y57" i="8"/>
  <c r="I57" i="8"/>
  <c r="Y61" i="8"/>
  <c r="Z61" i="8" s="1"/>
  <c r="I61" i="8"/>
  <c r="Y51" i="8"/>
  <c r="I51" i="8"/>
  <c r="Y56" i="8"/>
  <c r="I56" i="8"/>
  <c r="Y52" i="8"/>
  <c r="I52" i="8"/>
  <c r="W57" i="8"/>
  <c r="Y54" i="8"/>
  <c r="I54" i="8"/>
  <c r="W54" i="8"/>
  <c r="H54" i="8"/>
  <c r="U54" i="8"/>
  <c r="G54" i="8"/>
  <c r="F57" i="8"/>
  <c r="S61" i="8"/>
  <c r="T61" i="8" s="1"/>
  <c r="F61" i="8"/>
  <c r="M61" i="8" s="1"/>
  <c r="S51" i="8"/>
  <c r="F51" i="8"/>
  <c r="S56" i="8"/>
  <c r="F56" i="8"/>
  <c r="S52" i="8"/>
  <c r="F52" i="8"/>
  <c r="S58" i="8"/>
  <c r="F58" i="8"/>
  <c r="Q62" i="8"/>
  <c r="E62" i="8"/>
  <c r="Q55" i="8"/>
  <c r="AA62" i="8"/>
  <c r="J62" i="8"/>
  <c r="Y58" i="8"/>
  <c r="I58" i="8"/>
  <c r="H57" i="8"/>
  <c r="W61" i="8"/>
  <c r="X61" i="8" s="1"/>
  <c r="H61" i="8"/>
  <c r="W51" i="8"/>
  <c r="H51" i="8"/>
  <c r="W56" i="8"/>
  <c r="H56" i="8"/>
  <c r="W52" i="8"/>
  <c r="H52" i="8"/>
  <c r="U57" i="8"/>
  <c r="G57" i="8"/>
  <c r="U61" i="8"/>
  <c r="V61" i="8" s="1"/>
  <c r="G61" i="8"/>
  <c r="O62" i="8"/>
  <c r="D62" i="8"/>
  <c r="Y62" i="8"/>
  <c r="I62" i="8"/>
  <c r="W58" i="8"/>
  <c r="H58" i="8"/>
  <c r="W62" i="8"/>
  <c r="X62" i="8" s="1"/>
  <c r="H62" i="8"/>
  <c r="H53" i="8"/>
  <c r="U51" i="8"/>
  <c r="G51" i="8"/>
  <c r="U56" i="8"/>
  <c r="G56" i="8"/>
  <c r="U52" i="8"/>
  <c r="G52" i="8"/>
  <c r="U58" i="8"/>
  <c r="G58" i="8"/>
  <c r="U62" i="8"/>
  <c r="G62" i="8"/>
  <c r="S62" i="8"/>
  <c r="F62" i="8"/>
  <c r="Q59" i="8"/>
  <c r="Q53" i="8"/>
  <c r="E59" i="8"/>
  <c r="E55" i="8"/>
  <c r="O53" i="8"/>
  <c r="O55" i="8"/>
  <c r="O59" i="8"/>
  <c r="D59" i="8"/>
  <c r="D55" i="8"/>
  <c r="AC53" i="8"/>
  <c r="AC55" i="8"/>
  <c r="AC59" i="8"/>
  <c r="K53" i="8"/>
  <c r="K55" i="8"/>
  <c r="K59" i="8"/>
  <c r="Y53" i="8"/>
  <c r="Y55" i="8"/>
  <c r="Y59" i="8"/>
  <c r="I55" i="8"/>
  <c r="I59" i="8"/>
  <c r="I53" i="8"/>
  <c r="U53" i="8"/>
  <c r="U55" i="8"/>
  <c r="U59" i="8"/>
  <c r="G53" i="8"/>
  <c r="G55" i="8"/>
  <c r="G59" i="8"/>
  <c r="S53" i="8"/>
  <c r="S55" i="8"/>
  <c r="S59" i="8"/>
  <c r="F53" i="8"/>
  <c r="F55" i="8"/>
  <c r="F59" i="8"/>
  <c r="E53" i="8"/>
  <c r="D53" i="8"/>
  <c r="AA53" i="8"/>
  <c r="AA55" i="8"/>
  <c r="AA59" i="8"/>
  <c r="J53" i="8"/>
  <c r="J55" i="8"/>
  <c r="J59" i="8"/>
  <c r="W53" i="8"/>
  <c r="X53" i="8" s="1"/>
  <c r="W55" i="8"/>
  <c r="W59" i="8"/>
  <c r="X59" i="8" s="1"/>
  <c r="H55" i="8"/>
  <c r="H59" i="8"/>
  <c r="L60" i="8"/>
  <c r="M60" i="8"/>
  <c r="AH60" i="8"/>
  <c r="T60" i="8" s="1"/>
  <c r="F17" i="8"/>
  <c r="S17" i="8"/>
  <c r="Q17" i="8"/>
  <c r="AA17" i="8"/>
  <c r="U17" i="8"/>
  <c r="E17" i="8"/>
  <c r="O17" i="8"/>
  <c r="D17" i="8"/>
  <c r="K17" i="8"/>
  <c r="Y17" i="8"/>
  <c r="J17" i="8"/>
  <c r="I17" i="8"/>
  <c r="H17" i="8"/>
  <c r="W17" i="8"/>
  <c r="AC17" i="8"/>
  <c r="G17" i="8"/>
  <c r="A30" i="8"/>
  <c r="Q30" i="8" s="1"/>
  <c r="B30" i="8"/>
  <c r="C49" i="6"/>
  <c r="C47" i="6"/>
  <c r="C23" i="6"/>
  <c r="AC30" i="8" l="1"/>
  <c r="U30" i="8"/>
  <c r="I30" i="8"/>
  <c r="Y30" i="8"/>
  <c r="D30" i="8"/>
  <c r="H30" i="8"/>
  <c r="J30" i="8"/>
  <c r="W30" i="8"/>
  <c r="F30" i="8"/>
  <c r="AA30" i="8"/>
  <c r="O30" i="8"/>
  <c r="S30" i="8"/>
  <c r="E30" i="8"/>
  <c r="G30" i="8"/>
  <c r="K30" i="8"/>
  <c r="AH54" i="8"/>
  <c r="Z54" i="8" s="1"/>
  <c r="M52" i="8"/>
  <c r="L62" i="8"/>
  <c r="AH52" i="8"/>
  <c r="AD52" i="8" s="1"/>
  <c r="AH57" i="8"/>
  <c r="P57" i="8" s="1"/>
  <c r="M62" i="8"/>
  <c r="M57" i="8"/>
  <c r="L54" i="8"/>
  <c r="AH56" i="8"/>
  <c r="AD56" i="8" s="1"/>
  <c r="L57" i="8"/>
  <c r="AH51" i="8"/>
  <c r="AB51" i="8" s="1"/>
  <c r="M54" i="8"/>
  <c r="AH61" i="8"/>
  <c r="L52" i="8"/>
  <c r="AD60" i="8"/>
  <c r="L56" i="8"/>
  <c r="AH62" i="8"/>
  <c r="R62" i="8" s="1"/>
  <c r="M51" i="8"/>
  <c r="M56" i="8"/>
  <c r="L58" i="8"/>
  <c r="AH58" i="8"/>
  <c r="P58" i="8" s="1"/>
  <c r="M58" i="8"/>
  <c r="L51" i="8"/>
  <c r="M59" i="8"/>
  <c r="L59" i="8"/>
  <c r="M55" i="8"/>
  <c r="L55" i="8"/>
  <c r="M53" i="8"/>
  <c r="L53" i="8"/>
  <c r="AH59" i="8"/>
  <c r="V59" i="8" s="1"/>
  <c r="AH55" i="8"/>
  <c r="AH53" i="8"/>
  <c r="AB53" i="8"/>
  <c r="AB60" i="8"/>
  <c r="X60" i="8"/>
  <c r="V60" i="8"/>
  <c r="Z60" i="8"/>
  <c r="R60" i="8"/>
  <c r="P60" i="8"/>
  <c r="M17" i="8"/>
  <c r="AH17" i="8"/>
  <c r="P17" i="8" s="1"/>
  <c r="L17" i="8"/>
  <c r="AB59" i="8" l="1"/>
  <c r="X57" i="8"/>
  <c r="V52" i="8"/>
  <c r="T52" i="8"/>
  <c r="AB52" i="8"/>
  <c r="Z52" i="8"/>
  <c r="AB54" i="8"/>
  <c r="V62" i="8"/>
  <c r="AD57" i="8"/>
  <c r="T62" i="8"/>
  <c r="Z62" i="8"/>
  <c r="T56" i="8"/>
  <c r="M30" i="8"/>
  <c r="L30" i="8"/>
  <c r="R54" i="8"/>
  <c r="AD54" i="8"/>
  <c r="X54" i="8"/>
  <c r="AB56" i="8"/>
  <c r="P62" i="8"/>
  <c r="T57" i="8"/>
  <c r="X56" i="8"/>
  <c r="V54" i="8"/>
  <c r="P54" i="8"/>
  <c r="T54" i="8"/>
  <c r="AH30" i="8"/>
  <c r="T30" i="8" s="1"/>
  <c r="R57" i="8"/>
  <c r="Z57" i="8"/>
  <c r="V57" i="8"/>
  <c r="AB57" i="8"/>
  <c r="Z56" i="8"/>
  <c r="T51" i="8"/>
  <c r="R52" i="8"/>
  <c r="V56" i="8"/>
  <c r="P56" i="8"/>
  <c r="R56" i="8"/>
  <c r="Z51" i="8"/>
  <c r="X52" i="8"/>
  <c r="P52" i="8"/>
  <c r="P51" i="8"/>
  <c r="R51" i="8"/>
  <c r="X51" i="8"/>
  <c r="AD51" i="8"/>
  <c r="V51" i="8"/>
  <c r="AB62" i="8"/>
  <c r="X58" i="8"/>
  <c r="Z58" i="8"/>
  <c r="V58" i="8"/>
  <c r="T58" i="8"/>
  <c r="AB58" i="8"/>
  <c r="R58" i="8"/>
  <c r="AD58" i="8"/>
  <c r="T53" i="8"/>
  <c r="AD53" i="8"/>
  <c r="T59" i="8"/>
  <c r="T55" i="8"/>
  <c r="Z55" i="8"/>
  <c r="R55" i="8"/>
  <c r="P55" i="8"/>
  <c r="AD55" i="8"/>
  <c r="AD59" i="8"/>
  <c r="P59" i="8"/>
  <c r="R59" i="8"/>
  <c r="Z59" i="8"/>
  <c r="V55" i="8"/>
  <c r="X55" i="8"/>
  <c r="AB55" i="8"/>
  <c r="V53" i="8"/>
  <c r="R53" i="8"/>
  <c r="Z53" i="8"/>
  <c r="P53" i="8"/>
  <c r="AD17" i="8"/>
  <c r="AB17" i="8"/>
  <c r="T17" i="8"/>
  <c r="Z17" i="8"/>
  <c r="R17" i="8"/>
  <c r="V17" i="8"/>
  <c r="X17" i="8"/>
  <c r="AN11" i="27"/>
  <c r="A5" i="27"/>
  <c r="AS12" i="27" s="1"/>
  <c r="A1" i="27"/>
  <c r="AQ10" i="27" s="1"/>
  <c r="AK14" i="7"/>
  <c r="AK15" i="7"/>
  <c r="AB30" i="8" l="1"/>
  <c r="AD30" i="8"/>
  <c r="V30" i="8"/>
  <c r="R30" i="8"/>
  <c r="P30" i="8"/>
  <c r="Z30" i="8"/>
  <c r="X30" i="8"/>
  <c r="AP11" i="27"/>
  <c r="AP15" i="27"/>
  <c r="AP18" i="27"/>
  <c r="AP16" i="27"/>
  <c r="AP17" i="27"/>
  <c r="AP19" i="27"/>
  <c r="AN17" i="27"/>
  <c r="AN18" i="27"/>
  <c r="AN19" i="27"/>
  <c r="AN15" i="27"/>
  <c r="AN16" i="27"/>
  <c r="AO10" i="27"/>
  <c r="A11" i="27"/>
  <c r="AM11" i="27" s="1"/>
  <c r="A6" i="27"/>
  <c r="AM10" i="27" s="1"/>
  <c r="A1" i="7"/>
  <c r="AQ19" i="27" l="1"/>
  <c r="AQ18" i="27"/>
  <c r="AQ17" i="27"/>
  <c r="AQ16" i="27"/>
  <c r="AQ15" i="27"/>
  <c r="AQ11" i="27"/>
  <c r="AO11" i="27"/>
  <c r="AP14" i="27" a="1"/>
  <c r="AP14" i="27" s="1"/>
  <c r="AP12" i="27" a="1"/>
  <c r="AP12" i="27" s="1"/>
  <c r="AP13" i="27"/>
  <c r="AO15" i="27"/>
  <c r="AO16" i="27"/>
  <c r="AO17" i="27"/>
  <c r="AO18" i="27"/>
  <c r="AO19" i="27"/>
  <c r="A13" i="7"/>
  <c r="B10" i="7"/>
  <c r="AQ12" i="27" l="1" a="1"/>
  <c r="AQ12" i="27" s="1"/>
  <c r="AQ13" i="27"/>
  <c r="AQ14" i="27" a="1"/>
  <c r="AQ14" i="27" s="1"/>
  <c r="AO14" i="27" a="1"/>
  <c r="AO14" i="27" s="1"/>
  <c r="AO13" i="27"/>
  <c r="AO12" i="27" a="1"/>
  <c r="AO12" i="27" s="1"/>
  <c r="A12" i="7"/>
  <c r="B12" i="7" s="1"/>
  <c r="A11" i="7"/>
  <c r="B13" i="7"/>
  <c r="A20" i="8"/>
  <c r="B20" i="8"/>
  <c r="A21" i="8"/>
  <c r="B21" i="8"/>
  <c r="A22" i="8"/>
  <c r="B22" i="8"/>
  <c r="A23" i="8"/>
  <c r="B23" i="8"/>
  <c r="A24" i="8"/>
  <c r="B24" i="8"/>
  <c r="A25" i="8"/>
  <c r="B25" i="8"/>
  <c r="A26" i="8"/>
  <c r="B26" i="8"/>
  <c r="A27" i="8"/>
  <c r="B27" i="8"/>
  <c r="A28" i="8"/>
  <c r="B28" i="8"/>
  <c r="A29" i="8"/>
  <c r="B29"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5" i="8"/>
  <c r="B45" i="8"/>
  <c r="A46" i="8"/>
  <c r="B46" i="8"/>
  <c r="A47" i="8"/>
  <c r="B47" i="8"/>
  <c r="A48" i="8"/>
  <c r="B48" i="8"/>
  <c r="A49" i="8"/>
  <c r="B49" i="8"/>
  <c r="A50" i="8"/>
  <c r="B50" i="8"/>
  <c r="A10" i="8"/>
  <c r="A11" i="8"/>
  <c r="A12" i="8"/>
  <c r="A13" i="8"/>
  <c r="A14" i="8"/>
  <c r="A15" i="8"/>
  <c r="A16" i="8"/>
  <c r="A18" i="8"/>
  <c r="A19" i="8"/>
  <c r="B10" i="8"/>
  <c r="B11" i="8"/>
  <c r="B12" i="8"/>
  <c r="B13" i="8"/>
  <c r="B14" i="8"/>
  <c r="B15" i="8"/>
  <c r="B16" i="8"/>
  <c r="B18" i="8"/>
  <c r="B19" i="8"/>
  <c r="Q29" i="8" l="1"/>
  <c r="W29" i="8"/>
  <c r="X29" i="8" s="1"/>
  <c r="AC29" i="8"/>
  <c r="S29" i="8"/>
  <c r="E29" i="8"/>
  <c r="U29" i="8"/>
  <c r="Y29" i="8"/>
  <c r="AA29" i="8"/>
  <c r="H29" i="8"/>
  <c r="G29" i="8"/>
  <c r="J29" i="8"/>
  <c r="I29" i="8"/>
  <c r="F29" i="8"/>
  <c r="D29" i="8"/>
  <c r="K29" i="8"/>
  <c r="O29" i="8"/>
  <c r="AA49" i="8"/>
  <c r="U49" i="8"/>
  <c r="J49" i="8"/>
  <c r="W49" i="8"/>
  <c r="K49" i="8"/>
  <c r="Q49" i="8"/>
  <c r="S49" i="8"/>
  <c r="G49" i="8"/>
  <c r="E49" i="8"/>
  <c r="F49" i="8"/>
  <c r="O49" i="8"/>
  <c r="H49" i="8"/>
  <c r="D49" i="8"/>
  <c r="AC49" i="8"/>
  <c r="Y49" i="8"/>
  <c r="I49" i="8"/>
  <c r="H41" i="8"/>
  <c r="Q41" i="8"/>
  <c r="AC41" i="8"/>
  <c r="Y41" i="8"/>
  <c r="G41" i="8"/>
  <c r="E41" i="8"/>
  <c r="K41" i="8"/>
  <c r="I41" i="8"/>
  <c r="O41" i="8"/>
  <c r="AA41" i="8"/>
  <c r="D41" i="8"/>
  <c r="J41" i="8"/>
  <c r="S41" i="8"/>
  <c r="W41" i="8"/>
  <c r="F41" i="8"/>
  <c r="U41" i="8"/>
  <c r="D24" i="8"/>
  <c r="J24" i="8"/>
  <c r="F24" i="8"/>
  <c r="Y24" i="8"/>
  <c r="AC24" i="8"/>
  <c r="K24" i="8"/>
  <c r="U24" i="8"/>
  <c r="S24" i="8"/>
  <c r="I24" i="8"/>
  <c r="W24" i="8"/>
  <c r="G24" i="8"/>
  <c r="Q24" i="8"/>
  <c r="H24" i="8"/>
  <c r="E24" i="8"/>
  <c r="O24" i="8"/>
  <c r="AA24" i="8"/>
  <c r="E48" i="8"/>
  <c r="W48" i="8"/>
  <c r="AC48" i="8"/>
  <c r="H48" i="8"/>
  <c r="U48" i="8"/>
  <c r="K48" i="8"/>
  <c r="Y48" i="8"/>
  <c r="G48" i="8"/>
  <c r="I48" i="8"/>
  <c r="S48" i="8"/>
  <c r="O48" i="8"/>
  <c r="AA48" i="8"/>
  <c r="F48" i="8"/>
  <c r="D48" i="8"/>
  <c r="J48" i="8"/>
  <c r="Q48" i="8"/>
  <c r="AC36" i="8"/>
  <c r="Y36" i="8"/>
  <c r="K36" i="8"/>
  <c r="I36" i="8"/>
  <c r="S36" i="8"/>
  <c r="H36" i="8"/>
  <c r="O36" i="8"/>
  <c r="F36" i="8"/>
  <c r="Q36" i="8"/>
  <c r="D36" i="8"/>
  <c r="AA36" i="8"/>
  <c r="U36" i="8"/>
  <c r="E36" i="8"/>
  <c r="J36" i="8"/>
  <c r="G36" i="8"/>
  <c r="W36" i="8"/>
  <c r="Y27" i="8"/>
  <c r="AC27" i="8"/>
  <c r="I27" i="8"/>
  <c r="H27" i="8"/>
  <c r="Q27" i="8"/>
  <c r="E27" i="8"/>
  <c r="G27" i="8"/>
  <c r="O27" i="8"/>
  <c r="S27" i="8"/>
  <c r="AA27" i="8"/>
  <c r="K27" i="8"/>
  <c r="U27" i="8"/>
  <c r="J27" i="8"/>
  <c r="F27" i="8"/>
  <c r="W27" i="8"/>
  <c r="D27" i="8"/>
  <c r="S34" i="8"/>
  <c r="O34" i="8"/>
  <c r="F34" i="8"/>
  <c r="Q34" i="8"/>
  <c r="D34" i="8"/>
  <c r="J34" i="8"/>
  <c r="U34" i="8"/>
  <c r="K34" i="8"/>
  <c r="E34" i="8"/>
  <c r="AA34" i="8"/>
  <c r="G34" i="8"/>
  <c r="W34" i="8"/>
  <c r="H34" i="8"/>
  <c r="I34" i="8"/>
  <c r="AC34" i="8"/>
  <c r="Y34" i="8"/>
  <c r="AA45" i="8"/>
  <c r="G45" i="8"/>
  <c r="Q45" i="8"/>
  <c r="S45" i="8"/>
  <c r="W45" i="8"/>
  <c r="E45" i="8"/>
  <c r="F45" i="8"/>
  <c r="U45" i="8"/>
  <c r="O45" i="8"/>
  <c r="D45" i="8"/>
  <c r="AC45" i="8"/>
  <c r="J45" i="8"/>
  <c r="K45" i="8"/>
  <c r="Y45" i="8"/>
  <c r="I45" i="8"/>
  <c r="H45" i="8"/>
  <c r="D37" i="8"/>
  <c r="J37" i="8"/>
  <c r="H37" i="8"/>
  <c r="Q37" i="8"/>
  <c r="E37" i="8"/>
  <c r="W37" i="8"/>
  <c r="AC37" i="8"/>
  <c r="U37" i="8"/>
  <c r="K37" i="8"/>
  <c r="Y37" i="8"/>
  <c r="G37" i="8"/>
  <c r="F37" i="8"/>
  <c r="I37" i="8"/>
  <c r="O37" i="8"/>
  <c r="AA37" i="8"/>
  <c r="S37" i="8"/>
  <c r="D20" i="8"/>
  <c r="AA20" i="8"/>
  <c r="Y20" i="8"/>
  <c r="H20" i="8"/>
  <c r="F20" i="8"/>
  <c r="K20" i="8"/>
  <c r="U20" i="8"/>
  <c r="W20" i="8"/>
  <c r="S20" i="8"/>
  <c r="J20" i="8"/>
  <c r="I20" i="8"/>
  <c r="AC20" i="8"/>
  <c r="O20" i="8"/>
  <c r="G20" i="8"/>
  <c r="E20" i="8"/>
  <c r="Q20" i="8"/>
  <c r="S44" i="8"/>
  <c r="AA44" i="8"/>
  <c r="F44" i="8"/>
  <c r="O44" i="8"/>
  <c r="J44" i="8"/>
  <c r="I44" i="8"/>
  <c r="D44" i="8"/>
  <c r="W44" i="8"/>
  <c r="Q44" i="8"/>
  <c r="AC44" i="8"/>
  <c r="H44" i="8"/>
  <c r="U44" i="8"/>
  <c r="E44" i="8"/>
  <c r="K44" i="8"/>
  <c r="Y44" i="8"/>
  <c r="G44" i="8"/>
  <c r="D47" i="8"/>
  <c r="AC47" i="8"/>
  <c r="I47" i="8"/>
  <c r="K47" i="8"/>
  <c r="Y47" i="8"/>
  <c r="J47" i="8"/>
  <c r="W47" i="8"/>
  <c r="H47" i="8"/>
  <c r="U47" i="8"/>
  <c r="Q47" i="8"/>
  <c r="S47" i="8"/>
  <c r="G47" i="8"/>
  <c r="E47" i="8"/>
  <c r="AA47" i="8"/>
  <c r="F47" i="8"/>
  <c r="O47" i="8"/>
  <c r="O39" i="8"/>
  <c r="G39" i="8"/>
  <c r="W39" i="8"/>
  <c r="E39" i="8"/>
  <c r="D39" i="8"/>
  <c r="AA39" i="8"/>
  <c r="Y39" i="8"/>
  <c r="J39" i="8"/>
  <c r="F39" i="8"/>
  <c r="K39" i="8"/>
  <c r="I39" i="8"/>
  <c r="U39" i="8"/>
  <c r="S39" i="8"/>
  <c r="AC39" i="8"/>
  <c r="H39" i="8"/>
  <c r="Q39" i="8"/>
  <c r="Y35" i="8"/>
  <c r="I35" i="8"/>
  <c r="U35" i="8"/>
  <c r="D35" i="8"/>
  <c r="AC35" i="8"/>
  <c r="G35" i="8"/>
  <c r="K35" i="8"/>
  <c r="W35" i="8"/>
  <c r="AA35" i="8"/>
  <c r="S35" i="8"/>
  <c r="H35" i="8"/>
  <c r="E35" i="8"/>
  <c r="Q35" i="8"/>
  <c r="J35" i="8"/>
  <c r="F35" i="8"/>
  <c r="O35" i="8"/>
  <c r="D31" i="8"/>
  <c r="AC31" i="8"/>
  <c r="K31" i="8"/>
  <c r="Y31" i="8"/>
  <c r="H31" i="8"/>
  <c r="J31" i="8"/>
  <c r="U31" i="8"/>
  <c r="I31" i="8"/>
  <c r="G31" i="8"/>
  <c r="Q31" i="8"/>
  <c r="S31" i="8"/>
  <c r="E31" i="8"/>
  <c r="AA31" i="8"/>
  <c r="F31" i="8"/>
  <c r="W31" i="8"/>
  <c r="O31" i="8"/>
  <c r="Q26" i="8"/>
  <c r="J26" i="8"/>
  <c r="F26" i="8"/>
  <c r="H26" i="8"/>
  <c r="E26" i="8"/>
  <c r="D26" i="8"/>
  <c r="Y26" i="8"/>
  <c r="S26" i="8"/>
  <c r="I26" i="8"/>
  <c r="AC26" i="8"/>
  <c r="K26" i="8"/>
  <c r="U26" i="8"/>
  <c r="W26" i="8"/>
  <c r="G26" i="8"/>
  <c r="O26" i="8"/>
  <c r="AA26" i="8"/>
  <c r="Q22" i="8"/>
  <c r="AC22" i="8"/>
  <c r="K22" i="8"/>
  <c r="U22" i="8"/>
  <c r="E22" i="8"/>
  <c r="I22" i="8"/>
  <c r="W22" i="8"/>
  <c r="G22" i="8"/>
  <c r="O22" i="8"/>
  <c r="S22" i="8"/>
  <c r="Y22" i="8"/>
  <c r="D22" i="8"/>
  <c r="F22" i="8"/>
  <c r="J22" i="8"/>
  <c r="H22" i="8"/>
  <c r="AA22" i="8"/>
  <c r="AC38" i="8"/>
  <c r="I38" i="8"/>
  <c r="G38" i="8"/>
  <c r="Q38" i="8"/>
  <c r="AA38" i="8"/>
  <c r="S38" i="8"/>
  <c r="E38" i="8"/>
  <c r="F38" i="8"/>
  <c r="Y38" i="8"/>
  <c r="W38" i="8"/>
  <c r="U38" i="8"/>
  <c r="K38" i="8"/>
  <c r="O38" i="8"/>
  <c r="H38" i="8"/>
  <c r="D38" i="8"/>
  <c r="J38" i="8"/>
  <c r="AA40" i="8"/>
  <c r="F40" i="8"/>
  <c r="U40" i="8"/>
  <c r="W40" i="8"/>
  <c r="G40" i="8"/>
  <c r="H40" i="8"/>
  <c r="S40" i="8"/>
  <c r="Q40" i="8"/>
  <c r="AC40" i="8"/>
  <c r="Y40" i="8"/>
  <c r="E40" i="8"/>
  <c r="K40" i="8"/>
  <c r="I40" i="8"/>
  <c r="O40" i="8"/>
  <c r="J40" i="8"/>
  <c r="D40" i="8"/>
  <c r="E32" i="8"/>
  <c r="F32" i="8"/>
  <c r="W32" i="8"/>
  <c r="O32" i="8"/>
  <c r="D32" i="8"/>
  <c r="AC32" i="8"/>
  <c r="S32" i="8"/>
  <c r="K32" i="8"/>
  <c r="Y32" i="8"/>
  <c r="J32" i="8"/>
  <c r="I32" i="8"/>
  <c r="H32" i="8"/>
  <c r="U32" i="8"/>
  <c r="G32" i="8"/>
  <c r="Q32" i="8"/>
  <c r="AA32" i="8"/>
  <c r="Q23" i="8"/>
  <c r="AC23" i="8"/>
  <c r="K23" i="8"/>
  <c r="U23" i="8"/>
  <c r="W23" i="8"/>
  <c r="G23" i="8"/>
  <c r="AA23" i="8"/>
  <c r="S23" i="8"/>
  <c r="J23" i="8"/>
  <c r="F23" i="8"/>
  <c r="E23" i="8"/>
  <c r="H23" i="8"/>
  <c r="D23" i="8"/>
  <c r="O23" i="8"/>
  <c r="Y23" i="8"/>
  <c r="I23" i="8"/>
  <c r="G43" i="8"/>
  <c r="D43" i="8"/>
  <c r="J43" i="8"/>
  <c r="Q43" i="8"/>
  <c r="K43" i="8"/>
  <c r="W43" i="8"/>
  <c r="X43" i="8" s="1"/>
  <c r="U43" i="8"/>
  <c r="F43" i="8"/>
  <c r="M43" i="8" s="1"/>
  <c r="E43" i="8"/>
  <c r="Y43" i="8"/>
  <c r="AA43" i="8"/>
  <c r="AC43" i="8"/>
  <c r="O43" i="8"/>
  <c r="I43" i="8"/>
  <c r="H43" i="8"/>
  <c r="S43" i="8"/>
  <c r="Q46" i="8"/>
  <c r="W46" i="8"/>
  <c r="E46" i="8"/>
  <c r="O46" i="8"/>
  <c r="AA46" i="8"/>
  <c r="H46" i="8"/>
  <c r="D46" i="8"/>
  <c r="AC46" i="8"/>
  <c r="Y46" i="8"/>
  <c r="G46" i="8"/>
  <c r="J46" i="8"/>
  <c r="K46" i="8"/>
  <c r="I46" i="8"/>
  <c r="S46" i="8"/>
  <c r="F46" i="8"/>
  <c r="U46" i="8"/>
  <c r="AA25" i="8"/>
  <c r="S25" i="8"/>
  <c r="J25" i="8"/>
  <c r="F25" i="8"/>
  <c r="AC25" i="8"/>
  <c r="K25" i="8"/>
  <c r="U25" i="8"/>
  <c r="O25" i="8"/>
  <c r="Y25" i="8"/>
  <c r="W25" i="8"/>
  <c r="G25" i="8"/>
  <c r="H25" i="8"/>
  <c r="D25" i="8"/>
  <c r="I25" i="8"/>
  <c r="Q25" i="8"/>
  <c r="E25" i="8"/>
  <c r="Y33" i="8"/>
  <c r="U33" i="8"/>
  <c r="J33" i="8"/>
  <c r="G33" i="8"/>
  <c r="Q33" i="8"/>
  <c r="S33" i="8"/>
  <c r="I33" i="8"/>
  <c r="E33" i="8"/>
  <c r="K33" i="8"/>
  <c r="AC33" i="8"/>
  <c r="F33" i="8"/>
  <c r="W33" i="8"/>
  <c r="O33" i="8"/>
  <c r="AA33" i="8"/>
  <c r="H33" i="8"/>
  <c r="D33" i="8"/>
  <c r="O42" i="8"/>
  <c r="D42" i="8"/>
  <c r="AA42" i="8"/>
  <c r="S42" i="8"/>
  <c r="F42" i="8"/>
  <c r="U42" i="8"/>
  <c r="K42" i="8"/>
  <c r="W42" i="8"/>
  <c r="G42" i="8"/>
  <c r="H42" i="8"/>
  <c r="J42" i="8"/>
  <c r="I42" i="8"/>
  <c r="Q42" i="8"/>
  <c r="AC42" i="8"/>
  <c r="Y42" i="8"/>
  <c r="E42" i="8"/>
  <c r="F21" i="8"/>
  <c r="W21" i="8"/>
  <c r="G21" i="8"/>
  <c r="E21" i="8"/>
  <c r="O21" i="8"/>
  <c r="D21" i="8"/>
  <c r="AA21" i="8"/>
  <c r="Y21" i="8"/>
  <c r="S21" i="8"/>
  <c r="H21" i="8"/>
  <c r="AC21" i="8"/>
  <c r="K21" i="8"/>
  <c r="U21" i="8"/>
  <c r="J21" i="8"/>
  <c r="I21" i="8"/>
  <c r="Q21" i="8"/>
  <c r="AA28" i="8"/>
  <c r="S28" i="8"/>
  <c r="J28" i="8"/>
  <c r="F28" i="8"/>
  <c r="H28" i="8"/>
  <c r="O28" i="8"/>
  <c r="D28" i="8"/>
  <c r="U28" i="8"/>
  <c r="W28" i="8"/>
  <c r="X28" i="8" s="1"/>
  <c r="G28" i="8"/>
  <c r="AC28" i="8"/>
  <c r="Y28" i="8"/>
  <c r="K28" i="8"/>
  <c r="Q28" i="8"/>
  <c r="I28" i="8"/>
  <c r="E28" i="8"/>
  <c r="B11" i="7"/>
  <c r="J13" i="8"/>
  <c r="AA13" i="8"/>
  <c r="K13" i="8"/>
  <c r="AC13" i="8"/>
  <c r="O13" i="8"/>
  <c r="E13" i="8"/>
  <c r="Q13" i="8"/>
  <c r="F13" i="8"/>
  <c r="S13" i="8"/>
  <c r="G13" i="8"/>
  <c r="U13" i="8"/>
  <c r="I13" i="8"/>
  <c r="Y13" i="8"/>
  <c r="D13" i="8"/>
  <c r="H13" i="8"/>
  <c r="W13" i="8"/>
  <c r="S50" i="8"/>
  <c r="F50" i="8"/>
  <c r="Q50" i="8"/>
  <c r="E50" i="8"/>
  <c r="O50" i="8"/>
  <c r="D50" i="8"/>
  <c r="AC50" i="8"/>
  <c r="K50" i="8"/>
  <c r="AA50" i="8"/>
  <c r="J50" i="8"/>
  <c r="Y50" i="8"/>
  <c r="I50" i="8"/>
  <c r="W50" i="8"/>
  <c r="U50" i="8"/>
  <c r="H50" i="8"/>
  <c r="G50" i="8"/>
  <c r="H11" i="8"/>
  <c r="W11" i="8"/>
  <c r="I11" i="8"/>
  <c r="Y11" i="8"/>
  <c r="J11" i="8"/>
  <c r="AA11" i="8"/>
  <c r="K11" i="8"/>
  <c r="AC11" i="8"/>
  <c r="O11" i="8"/>
  <c r="D11" i="8"/>
  <c r="E11" i="8"/>
  <c r="Q11" i="8"/>
  <c r="G11" i="8"/>
  <c r="U11" i="8"/>
  <c r="F11" i="8"/>
  <c r="S11" i="8"/>
  <c r="F18" i="8"/>
  <c r="F86" i="8" s="1"/>
  <c r="S18" i="8"/>
  <c r="G18" i="8"/>
  <c r="G86" i="8" s="1"/>
  <c r="U18" i="8"/>
  <c r="H18" i="8"/>
  <c r="H86" i="8" s="1"/>
  <c r="W18" i="8"/>
  <c r="I18" i="8"/>
  <c r="I86" i="8" s="1"/>
  <c r="Y18" i="8"/>
  <c r="D18" i="8"/>
  <c r="D86" i="8" s="1"/>
  <c r="J18" i="8"/>
  <c r="J86" i="8" s="1"/>
  <c r="AA18" i="8"/>
  <c r="K18" i="8"/>
  <c r="K86" i="8" s="1"/>
  <c r="AC18" i="8"/>
  <c r="E18" i="8"/>
  <c r="E86" i="8" s="1"/>
  <c r="Q18" i="8"/>
  <c r="O18" i="8"/>
  <c r="I12" i="8"/>
  <c r="Y12" i="8"/>
  <c r="J12" i="8"/>
  <c r="AA12" i="8"/>
  <c r="K12" i="8"/>
  <c r="AC12" i="8"/>
  <c r="O12" i="8"/>
  <c r="E12" i="8"/>
  <c r="Q12" i="8"/>
  <c r="F12" i="8"/>
  <c r="S12" i="8"/>
  <c r="H12" i="8"/>
  <c r="W12" i="8"/>
  <c r="G12" i="8"/>
  <c r="U12" i="8"/>
  <c r="D12" i="8"/>
  <c r="O15" i="8"/>
  <c r="E15" i="8"/>
  <c r="Q15" i="8"/>
  <c r="D15" i="8"/>
  <c r="F15" i="8"/>
  <c r="S15" i="8"/>
  <c r="G15" i="8"/>
  <c r="U15" i="8"/>
  <c r="H15" i="8"/>
  <c r="W15" i="8"/>
  <c r="I15" i="8"/>
  <c r="Y15" i="8"/>
  <c r="K15" i="8"/>
  <c r="AC15" i="8"/>
  <c r="J15" i="8"/>
  <c r="AA15" i="8"/>
  <c r="E16" i="8"/>
  <c r="Q16" i="8"/>
  <c r="F16" i="8"/>
  <c r="S16" i="8"/>
  <c r="G16" i="8"/>
  <c r="U16" i="8"/>
  <c r="D16" i="8"/>
  <c r="H16" i="8"/>
  <c r="W16" i="8"/>
  <c r="I16" i="8"/>
  <c r="Y16" i="8"/>
  <c r="J16" i="8"/>
  <c r="AA16" i="8"/>
  <c r="O16" i="8"/>
  <c r="K16" i="8"/>
  <c r="AC16" i="8"/>
  <c r="K14" i="8"/>
  <c r="AC14" i="8"/>
  <c r="D14" i="8"/>
  <c r="O14" i="8"/>
  <c r="E14" i="8"/>
  <c r="Q14" i="8"/>
  <c r="F14" i="8"/>
  <c r="S14" i="8"/>
  <c r="G14" i="8"/>
  <c r="U14" i="8"/>
  <c r="H14" i="8"/>
  <c r="W14" i="8"/>
  <c r="J14" i="8"/>
  <c r="AA14" i="8"/>
  <c r="Y14" i="8"/>
  <c r="I14" i="8"/>
  <c r="L43" i="8" l="1"/>
  <c r="M29" i="8"/>
  <c r="L29" i="8"/>
  <c r="M46" i="8"/>
  <c r="M35" i="8"/>
  <c r="L20" i="8"/>
  <c r="M41" i="8"/>
  <c r="L28" i="8"/>
  <c r="L42" i="8"/>
  <c r="L33" i="8"/>
  <c r="L25" i="8"/>
  <c r="M36" i="8"/>
  <c r="M42" i="8"/>
  <c r="L26" i="8"/>
  <c r="M20" i="8"/>
  <c r="M47" i="8"/>
  <c r="M31" i="8"/>
  <c r="M27" i="8"/>
  <c r="L27" i="8"/>
  <c r="L24" i="8"/>
  <c r="L41" i="8"/>
  <c r="M22" i="8"/>
  <c r="L22" i="8"/>
  <c r="L47" i="8"/>
  <c r="L44" i="8"/>
  <c r="L37" i="8"/>
  <c r="L36" i="8"/>
  <c r="M48" i="8"/>
  <c r="M28" i="8"/>
  <c r="L21" i="8"/>
  <c r="M25" i="8"/>
  <c r="L31" i="8"/>
  <c r="L35" i="8"/>
  <c r="L39" i="8"/>
  <c r="M37" i="8"/>
  <c r="M33" i="8"/>
  <c r="L46" i="8"/>
  <c r="L23" i="8"/>
  <c r="L40" i="8"/>
  <c r="M26" i="8"/>
  <c r="M44" i="8"/>
  <c r="M34" i="8"/>
  <c r="M24" i="8"/>
  <c r="M38" i="8"/>
  <c r="M23" i="8"/>
  <c r="M32" i="8"/>
  <c r="M40" i="8"/>
  <c r="M49" i="8"/>
  <c r="L38" i="8"/>
  <c r="M21" i="8"/>
  <c r="L32" i="8"/>
  <c r="M39" i="8"/>
  <c r="L34" i="8"/>
  <c r="L48" i="8"/>
  <c r="L49" i="8"/>
  <c r="H77" i="8"/>
  <c r="D77" i="8"/>
  <c r="AH37" i="8"/>
  <c r="P37" i="8" s="1"/>
  <c r="L45" i="8"/>
  <c r="M45" i="8"/>
  <c r="AH34" i="8"/>
  <c r="P34" i="8" s="1"/>
  <c r="AH42" i="8"/>
  <c r="AB42" i="8" s="1"/>
  <c r="AH32" i="8"/>
  <c r="X32" i="8" s="1"/>
  <c r="AH39" i="8"/>
  <c r="X39" i="8" s="1"/>
  <c r="AH49" i="8"/>
  <c r="P49" i="8" s="1"/>
  <c r="AH46" i="8"/>
  <c r="P46" i="8" s="1"/>
  <c r="I77" i="8"/>
  <c r="E77" i="8"/>
  <c r="AH25" i="8"/>
  <c r="AD25" i="8" s="1"/>
  <c r="AH35" i="8"/>
  <c r="AD35" i="8" s="1"/>
  <c r="AH24" i="8"/>
  <c r="AD24" i="8" s="1"/>
  <c r="AH43" i="8"/>
  <c r="T43" i="8" s="1"/>
  <c r="AD43" i="8"/>
  <c r="AH20" i="8"/>
  <c r="AD20" i="8" s="1"/>
  <c r="J77" i="8"/>
  <c r="F77" i="8"/>
  <c r="AH28" i="8"/>
  <c r="AD28" i="8" s="1"/>
  <c r="AH21" i="8"/>
  <c r="Z21" i="8" s="1"/>
  <c r="AH45" i="8"/>
  <c r="Z45" i="8" s="1"/>
  <c r="AH48" i="8"/>
  <c r="AD48" i="8" s="1"/>
  <c r="AH41" i="8"/>
  <c r="V41" i="8" s="1"/>
  <c r="AD29" i="8"/>
  <c r="AH29" i="8"/>
  <c r="R29" i="8" s="1"/>
  <c r="AH33" i="8"/>
  <c r="V33" i="8" s="1"/>
  <c r="AH23" i="8"/>
  <c r="AD23" i="8" s="1"/>
  <c r="AH22" i="8"/>
  <c r="X22" i="8" s="1"/>
  <c r="AH26" i="8"/>
  <c r="AD26" i="8" s="1"/>
  <c r="AH31" i="8"/>
  <c r="X31" i="8" s="1"/>
  <c r="AH47" i="8"/>
  <c r="Z47" i="8" s="1"/>
  <c r="AH44" i="8"/>
  <c r="AB44" i="8" s="1"/>
  <c r="AH27" i="8"/>
  <c r="P27" i="8" s="1"/>
  <c r="G77" i="8"/>
  <c r="K77" i="8"/>
  <c r="AH40" i="8"/>
  <c r="V40" i="8" s="1"/>
  <c r="AH38" i="8"/>
  <c r="P38" i="8" s="1"/>
  <c r="AH36" i="8"/>
  <c r="V36" i="8" s="1"/>
  <c r="AC77" i="8"/>
  <c r="W86" i="8"/>
  <c r="X18" i="8"/>
  <c r="U77" i="8"/>
  <c r="Q86" i="8"/>
  <c r="U86" i="8"/>
  <c r="W77" i="8"/>
  <c r="AA86" i="8"/>
  <c r="Y77" i="8"/>
  <c r="Q77" i="8"/>
  <c r="O77" i="8"/>
  <c r="S86" i="8"/>
  <c r="AC86" i="8"/>
  <c r="AD18" i="8"/>
  <c r="AA77" i="8"/>
  <c r="S77" i="8"/>
  <c r="O86" i="8"/>
  <c r="Y86" i="8"/>
  <c r="O84" i="8"/>
  <c r="E79" i="8"/>
  <c r="I79" i="8"/>
  <c r="W84" i="8"/>
  <c r="O79" i="8"/>
  <c r="U79" i="8"/>
  <c r="AA79" i="8"/>
  <c r="H82" i="8"/>
  <c r="D82" i="8"/>
  <c r="Y84" i="8"/>
  <c r="F84" i="8"/>
  <c r="I83" i="8"/>
  <c r="Q83" i="8"/>
  <c r="S80" i="8"/>
  <c r="J80" i="8"/>
  <c r="Y85" i="8"/>
  <c r="Q85" i="8"/>
  <c r="U81" i="8"/>
  <c r="K81" i="8"/>
  <c r="U82" i="8"/>
  <c r="AC82" i="8"/>
  <c r="I84" i="8"/>
  <c r="Q84" i="8"/>
  <c r="W83" i="8"/>
  <c r="E83" i="8"/>
  <c r="F80" i="8"/>
  <c r="Y80" i="8"/>
  <c r="D79" i="8"/>
  <c r="W79" i="8"/>
  <c r="J85" i="8"/>
  <c r="F85" i="8"/>
  <c r="G81" i="8"/>
  <c r="AA81" i="8"/>
  <c r="G82" i="8"/>
  <c r="K82" i="8"/>
  <c r="E84" i="8"/>
  <c r="H83" i="8"/>
  <c r="O83" i="8"/>
  <c r="Q80" i="8"/>
  <c r="I80" i="8"/>
  <c r="H79" i="8"/>
  <c r="AA85" i="8"/>
  <c r="S85" i="8"/>
  <c r="S81" i="8"/>
  <c r="J81" i="8"/>
  <c r="I82" i="8"/>
  <c r="S82" i="8"/>
  <c r="AC84" i="8"/>
  <c r="H84" i="8"/>
  <c r="AA83" i="8"/>
  <c r="U83" i="8"/>
  <c r="D80" i="8"/>
  <c r="E80" i="8"/>
  <c r="S79" i="8"/>
  <c r="AC79" i="8"/>
  <c r="G85" i="8"/>
  <c r="K85" i="8"/>
  <c r="W81" i="8"/>
  <c r="F81" i="8"/>
  <c r="Y82" i="8"/>
  <c r="F82" i="8"/>
  <c r="K84" i="8"/>
  <c r="D84" i="8"/>
  <c r="J83" i="8"/>
  <c r="G83" i="8"/>
  <c r="U80" i="8"/>
  <c r="O80" i="8"/>
  <c r="F79" i="8"/>
  <c r="K79" i="8"/>
  <c r="H85" i="8"/>
  <c r="AC85" i="8"/>
  <c r="H81" i="8"/>
  <c r="Q81" i="8"/>
  <c r="AA82" i="8"/>
  <c r="Q82" i="8"/>
  <c r="U84" i="8"/>
  <c r="AC83" i="8"/>
  <c r="S83" i="8"/>
  <c r="G80" i="8"/>
  <c r="AC80" i="8"/>
  <c r="U85" i="8"/>
  <c r="D85" i="8"/>
  <c r="D81" i="8"/>
  <c r="E81" i="8"/>
  <c r="J82" i="8"/>
  <c r="E82" i="8"/>
  <c r="AA84" i="8"/>
  <c r="G84" i="8"/>
  <c r="K83" i="8"/>
  <c r="F83" i="8"/>
  <c r="W80" i="8"/>
  <c r="K80" i="8"/>
  <c r="G79" i="8"/>
  <c r="J79" i="8"/>
  <c r="W85" i="8"/>
  <c r="O85" i="8"/>
  <c r="Y81" i="8"/>
  <c r="O81" i="8"/>
  <c r="W82" i="8"/>
  <c r="O82" i="8"/>
  <c r="J84" i="8"/>
  <c r="S84" i="8"/>
  <c r="Y83" i="8"/>
  <c r="D83" i="8"/>
  <c r="H80" i="8"/>
  <c r="AA80" i="8"/>
  <c r="Q79" i="8"/>
  <c r="Y79" i="8"/>
  <c r="I85" i="8"/>
  <c r="E85" i="8"/>
  <c r="I81" i="8"/>
  <c r="AC81" i="8"/>
  <c r="D76" i="8"/>
  <c r="AH50" i="8"/>
  <c r="Z50" i="8" s="1"/>
  <c r="M14" i="8"/>
  <c r="M11" i="8"/>
  <c r="AH13" i="8"/>
  <c r="AB13" i="8" s="1"/>
  <c r="AH14" i="8"/>
  <c r="V14" i="8" s="1"/>
  <c r="AH16" i="8"/>
  <c r="Z16" i="8" s="1"/>
  <c r="AH11" i="8"/>
  <c r="T11" i="8" s="1"/>
  <c r="AH15" i="8"/>
  <c r="V15" i="8" s="1"/>
  <c r="AH12" i="8"/>
  <c r="AD12" i="8" s="1"/>
  <c r="AH18" i="8"/>
  <c r="AB18" i="8" s="1"/>
  <c r="M16" i="8"/>
  <c r="M12" i="8"/>
  <c r="M50" i="8"/>
  <c r="M18" i="8"/>
  <c r="L12" i="8"/>
  <c r="M13" i="8"/>
  <c r="L13" i="8"/>
  <c r="M15" i="8"/>
  <c r="L50" i="8"/>
  <c r="E76" i="8"/>
  <c r="L11" i="8"/>
  <c r="L15" i="8"/>
  <c r="L16" i="8"/>
  <c r="L18" i="8"/>
  <c r="L14" i="8"/>
  <c r="I76" i="8"/>
  <c r="S76" i="8"/>
  <c r="AC76" i="8"/>
  <c r="F76" i="8"/>
  <c r="K76" i="8"/>
  <c r="U76" i="8"/>
  <c r="AA76" i="8"/>
  <c r="G76" i="8"/>
  <c r="J76" i="8"/>
  <c r="Q76" i="8"/>
  <c r="Y76" i="8"/>
  <c r="W76" i="8"/>
  <c r="O76" i="8"/>
  <c r="H76" i="8"/>
  <c r="C20" i="6"/>
  <c r="AD49" i="8" l="1"/>
  <c r="Z43" i="8"/>
  <c r="AB43" i="8"/>
  <c r="R43" i="8"/>
  <c r="P43" i="8"/>
  <c r="V43" i="8"/>
  <c r="AD42" i="8"/>
  <c r="AD21" i="8"/>
  <c r="AD45" i="8"/>
  <c r="T29" i="8"/>
  <c r="AB40" i="8"/>
  <c r="AD27" i="8"/>
  <c r="V29" i="8"/>
  <c r="Z29" i="8"/>
  <c r="AB29" i="8"/>
  <c r="P29" i="8"/>
  <c r="X24" i="8"/>
  <c r="Z28" i="8"/>
  <c r="Z33" i="8"/>
  <c r="AD41" i="8"/>
  <c r="X35" i="8"/>
  <c r="AD40" i="8"/>
  <c r="T20" i="8"/>
  <c r="R20" i="8"/>
  <c r="P39" i="8"/>
  <c r="Z34" i="8"/>
  <c r="T34" i="8"/>
  <c r="X45" i="8"/>
  <c r="AD22" i="8"/>
  <c r="V26" i="8"/>
  <c r="Z24" i="8"/>
  <c r="X26" i="8"/>
  <c r="AB32" i="8"/>
  <c r="R47" i="8"/>
  <c r="V25" i="8"/>
  <c r="Z35" i="8"/>
  <c r="AD31" i="8"/>
  <c r="P33" i="8"/>
  <c r="Z48" i="8"/>
  <c r="R40" i="8"/>
  <c r="T42" i="8"/>
  <c r="T46" i="8"/>
  <c r="AD47" i="8"/>
  <c r="AD33" i="8"/>
  <c r="AD34" i="8"/>
  <c r="AB49" i="8"/>
  <c r="P42" i="8"/>
  <c r="R39" i="8"/>
  <c r="X48" i="8"/>
  <c r="T35" i="8"/>
  <c r="X46" i="8"/>
  <c r="T47" i="8"/>
  <c r="R24" i="8"/>
  <c r="P44" i="8"/>
  <c r="V22" i="8"/>
  <c r="V46" i="8"/>
  <c r="R42" i="8"/>
  <c r="P25" i="8"/>
  <c r="X37" i="8"/>
  <c r="T33" i="8"/>
  <c r="V37" i="8"/>
  <c r="P36" i="8"/>
  <c r="Z39" i="8"/>
  <c r="AB45" i="8"/>
  <c r="Z32" i="8"/>
  <c r="AB26" i="8"/>
  <c r="T48" i="8"/>
  <c r="R31" i="8"/>
  <c r="T25" i="8"/>
  <c r="V35" i="8"/>
  <c r="AB48" i="8"/>
  <c r="V44" i="8"/>
  <c r="R38" i="8"/>
  <c r="T41" i="8"/>
  <c r="P20" i="8"/>
  <c r="P21" i="8"/>
  <c r="R21" i="8"/>
  <c r="AB47" i="8"/>
  <c r="AB33" i="8"/>
  <c r="T23" i="8"/>
  <c r="X27" i="8"/>
  <c r="V31" i="8"/>
  <c r="AD39" i="8"/>
  <c r="P41" i="8"/>
  <c r="P45" i="8"/>
  <c r="AB35" i="8"/>
  <c r="R23" i="8"/>
  <c r="T21" i="8"/>
  <c r="X42" i="8"/>
  <c r="Z36" i="8"/>
  <c r="T22" i="8"/>
  <c r="X25" i="8"/>
  <c r="P48" i="8"/>
  <c r="T31" i="8"/>
  <c r="AB23" i="8"/>
  <c r="V27" i="8"/>
  <c r="X40" i="8"/>
  <c r="T40" i="8"/>
  <c r="V48" i="8"/>
  <c r="AB38" i="8"/>
  <c r="V21" i="8"/>
  <c r="R49" i="8"/>
  <c r="AB39" i="8"/>
  <c r="V42" i="8"/>
  <c r="V28" i="8"/>
  <c r="V34" i="8"/>
  <c r="Z26" i="8"/>
  <c r="R26" i="8"/>
  <c r="R46" i="8"/>
  <c r="AB28" i="8"/>
  <c r="V49" i="8"/>
  <c r="AB27" i="8"/>
  <c r="X38" i="8"/>
  <c r="X21" i="8"/>
  <c r="AB36" i="8"/>
  <c r="R25" i="8"/>
  <c r="R34" i="8"/>
  <c r="V39" i="8"/>
  <c r="P32" i="8"/>
  <c r="AB21" i="8"/>
  <c r="V32" i="8"/>
  <c r="T32" i="8"/>
  <c r="P28" i="8"/>
  <c r="T49" i="8"/>
  <c r="AB37" i="8"/>
  <c r="T37" i="8"/>
  <c r="AD36" i="8"/>
  <c r="AD32" i="8"/>
  <c r="AD37" i="8"/>
  <c r="R36" i="8"/>
  <c r="T44" i="8"/>
  <c r="R22" i="8"/>
  <c r="Z46" i="8"/>
  <c r="AB34" i="8"/>
  <c r="T28" i="8"/>
  <c r="Z22" i="8"/>
  <c r="X36" i="8"/>
  <c r="X34" i="8"/>
  <c r="V23" i="8"/>
  <c r="X44" i="8"/>
  <c r="T36" i="8"/>
  <c r="T39" i="8"/>
  <c r="X23" i="8"/>
  <c r="R48" i="8"/>
  <c r="X41" i="8"/>
  <c r="T38" i="8"/>
  <c r="R28" i="8"/>
  <c r="Z49" i="8"/>
  <c r="V20" i="8"/>
  <c r="P47" i="8"/>
  <c r="Z27" i="8"/>
  <c r="R44" i="8"/>
  <c r="P22" i="8"/>
  <c r="AB25" i="8"/>
  <c r="Z23" i="8"/>
  <c r="R41" i="8"/>
  <c r="Z37" i="8"/>
  <c r="Z40" i="8"/>
  <c r="Z42" i="8"/>
  <c r="R45" i="8"/>
  <c r="V38" i="8"/>
  <c r="X49" i="8"/>
  <c r="T45" i="8"/>
  <c r="Z31" i="8"/>
  <c r="P35" i="8"/>
  <c r="R35" i="8"/>
  <c r="AB46" i="8"/>
  <c r="V45" i="8"/>
  <c r="P40" i="8"/>
  <c r="P26" i="8"/>
  <c r="V24" i="8"/>
  <c r="Z44" i="8"/>
  <c r="T26" i="8"/>
  <c r="AD38" i="8"/>
  <c r="AD44" i="8"/>
  <c r="AD46" i="8"/>
  <c r="T27" i="8"/>
  <c r="V47" i="8"/>
  <c r="Z38" i="8"/>
  <c r="Z25" i="8"/>
  <c r="AB24" i="8"/>
  <c r="AB41" i="8"/>
  <c r="AB20" i="8"/>
  <c r="X20" i="8"/>
  <c r="Z20" i="8"/>
  <c r="Z41" i="8"/>
  <c r="R37" i="8"/>
  <c r="X33" i="8"/>
  <c r="AB22" i="8"/>
  <c r="R27" i="8"/>
  <c r="AB31" i="8"/>
  <c r="R33" i="8"/>
  <c r="P31" i="8"/>
  <c r="P23" i="8"/>
  <c r="R32" i="8"/>
  <c r="P24" i="8"/>
  <c r="X47" i="8"/>
  <c r="T24" i="8"/>
  <c r="O87" i="8"/>
  <c r="R18" i="8"/>
  <c r="P18" i="8"/>
  <c r="Z18" i="8"/>
  <c r="T18" i="8"/>
  <c r="V18" i="8"/>
  <c r="AB15" i="8"/>
  <c r="P50" i="8"/>
  <c r="AB16" i="8"/>
  <c r="T15" i="8"/>
  <c r="X12" i="8"/>
  <c r="AD50" i="8"/>
  <c r="X13" i="8"/>
  <c r="R12" i="8"/>
  <c r="AB12" i="8"/>
  <c r="AD11" i="8"/>
  <c r="AD16" i="8"/>
  <c r="P11" i="8"/>
  <c r="P12" i="8"/>
  <c r="Z15" i="8"/>
  <c r="V50" i="8"/>
  <c r="AD15" i="8"/>
  <c r="T16" i="8"/>
  <c r="P13" i="8"/>
  <c r="P15" i="8"/>
  <c r="Z12" i="8"/>
  <c r="V12" i="8"/>
  <c r="T12" i="8"/>
  <c r="AD13" i="8"/>
  <c r="P14" i="8"/>
  <c r="AB11" i="8"/>
  <c r="P16" i="8"/>
  <c r="T14" i="8"/>
  <c r="T13" i="8"/>
  <c r="X16" i="8"/>
  <c r="X15" i="8"/>
  <c r="V13" i="8"/>
  <c r="R15" i="8"/>
  <c r="Z11" i="8"/>
  <c r="X14" i="8"/>
  <c r="V11" i="8"/>
  <c r="R14" i="8"/>
  <c r="X11" i="8"/>
  <c r="V16" i="8"/>
  <c r="T50" i="8"/>
  <c r="R16" i="8"/>
  <c r="R50" i="8"/>
  <c r="R11" i="8"/>
  <c r="Z13" i="8"/>
  <c r="AB14" i="8"/>
  <c r="AD14" i="8"/>
  <c r="X50" i="8"/>
  <c r="R13" i="8"/>
  <c r="Z14" i="8"/>
  <c r="AB50" i="8"/>
  <c r="S87" i="8"/>
  <c r="AC87" i="8"/>
  <c r="W87" i="8"/>
  <c r="Q87" i="8"/>
  <c r="AA87" i="8"/>
  <c r="G87" i="8"/>
  <c r="E87" i="8"/>
  <c r="Y87" i="8"/>
  <c r="F87" i="8"/>
  <c r="K87" i="8"/>
  <c r="J87" i="8"/>
  <c r="D87" i="8"/>
  <c r="U87" i="8"/>
  <c r="H87" i="8"/>
  <c r="I87" i="8"/>
  <c r="C37" i="6"/>
  <c r="P77" i="8" l="1"/>
  <c r="C16" i="6"/>
  <c r="C18" i="6" l="1"/>
  <c r="C17" i="6"/>
  <c r="C22" i="6" l="1"/>
  <c r="C52" i="6" l="1"/>
  <c r="C51" i="6"/>
  <c r="C50" i="6"/>
  <c r="C48" i="6"/>
  <c r="C46" i="6"/>
  <c r="C45" i="6"/>
  <c r="C43" i="6"/>
  <c r="C42" i="6"/>
  <c r="C41" i="6"/>
  <c r="C40" i="6"/>
  <c r="C39" i="6"/>
  <c r="C38" i="6"/>
  <c r="C36" i="6"/>
  <c r="C35" i="6"/>
  <c r="C34" i="6"/>
  <c r="C33" i="6"/>
  <c r="C32" i="6"/>
  <c r="C31" i="6"/>
  <c r="C30" i="6"/>
  <c r="C29" i="6"/>
  <c r="C28" i="6"/>
  <c r="C27" i="6"/>
  <c r="C26" i="6"/>
  <c r="C25" i="6"/>
  <c r="C24" i="6"/>
  <c r="C21" i="6"/>
  <c r="C19" i="6"/>
  <c r="C15" i="6"/>
  <c r="C14" i="6"/>
  <c r="C13" i="6"/>
  <c r="B9" i="8" l="1"/>
  <c r="A9" i="8"/>
  <c r="H9" i="8" l="1"/>
  <c r="H75" i="8" s="1"/>
  <c r="W9" i="8"/>
  <c r="I9" i="8"/>
  <c r="I75" i="8" s="1"/>
  <c r="Y9" i="8"/>
  <c r="J9" i="8"/>
  <c r="J75" i="8" s="1"/>
  <c r="AA9" i="8"/>
  <c r="K9" i="8"/>
  <c r="K75" i="8" s="1"/>
  <c r="AC9" i="8"/>
  <c r="O9" i="8"/>
  <c r="D9" i="8"/>
  <c r="D75" i="8" s="1"/>
  <c r="E9" i="8"/>
  <c r="Q9" i="8"/>
  <c r="G9" i="8"/>
  <c r="G75" i="8" s="1"/>
  <c r="U9" i="8"/>
  <c r="F9" i="8"/>
  <c r="S9" i="8"/>
  <c r="K78" i="8" l="1"/>
  <c r="K4" i="8" s="1"/>
  <c r="G78" i="8"/>
  <c r="G4" i="8" s="1"/>
  <c r="J78" i="8"/>
  <c r="J4" i="8" s="1"/>
  <c r="I78" i="8"/>
  <c r="I4" i="8" s="1"/>
  <c r="D78" i="8"/>
  <c r="D4" i="8" s="1"/>
  <c r="H78" i="8"/>
  <c r="H4" i="8" s="1"/>
  <c r="S75" i="8"/>
  <c r="AC75" i="8"/>
  <c r="AH9" i="8"/>
  <c r="AD9" i="8" s="1"/>
  <c r="U75" i="8"/>
  <c r="AA75" i="8"/>
  <c r="Q75" i="8"/>
  <c r="Y75" i="8"/>
  <c r="W75" i="8"/>
  <c r="F75" i="8"/>
  <c r="M9" i="8"/>
  <c r="O75" i="8"/>
  <c r="E75" i="8"/>
  <c r="L9" i="8"/>
  <c r="X9" i="8" l="1"/>
  <c r="R9" i="8"/>
  <c r="V9" i="8"/>
  <c r="Z9" i="8"/>
  <c r="T9" i="8"/>
  <c r="AB9" i="8"/>
  <c r="O78" i="8"/>
  <c r="O4" i="8" s="1"/>
  <c r="AC78" i="8"/>
  <c r="AC4" i="8" s="1"/>
  <c r="F78" i="8"/>
  <c r="F4" i="8" s="1"/>
  <c r="S78" i="8"/>
  <c r="S4" i="8" s="1"/>
  <c r="Y78" i="8"/>
  <c r="Y4" i="8" s="1"/>
  <c r="E78" i="8"/>
  <c r="E4" i="8" s="1"/>
  <c r="U78" i="8"/>
  <c r="U4" i="8" s="1"/>
  <c r="W78" i="8"/>
  <c r="W4" i="8" s="1"/>
  <c r="Q78" i="8"/>
  <c r="Q4" i="8" s="1"/>
  <c r="AA78" i="8"/>
  <c r="AA4" i="8" s="1"/>
  <c r="P9" i="8"/>
  <c r="AN12" i="27" a="1"/>
  <c r="AN12" i="27" s="1"/>
  <c r="AN13" i="27"/>
  <c r="AN14" i="27" a="1"/>
  <c r="AN14" i="27" s="1"/>
  <c r="A6" i="7" l="1"/>
  <c r="B6" i="7" s="1"/>
  <c r="Q10" i="7" l="1"/>
  <c r="AC10" i="7"/>
  <c r="AC13" i="7"/>
  <c r="O11" i="7"/>
  <c r="AA13" i="7"/>
  <c r="D12" i="7"/>
  <c r="H12" i="7"/>
  <c r="W13" i="7"/>
  <c r="Y13" i="7"/>
  <c r="O10" i="7"/>
  <c r="F12" i="7"/>
  <c r="U13" i="7"/>
  <c r="G13" i="7"/>
  <c r="W12" i="7"/>
  <c r="H13" i="7"/>
  <c r="J12" i="7"/>
  <c r="E11" i="7"/>
  <c r="O12" i="7"/>
  <c r="K10" i="7"/>
  <c r="S13" i="7"/>
  <c r="K13" i="7"/>
  <c r="AC11" i="7"/>
  <c r="E10" i="7"/>
  <c r="S12" i="7"/>
  <c r="AA11" i="7"/>
  <c r="Y11" i="7"/>
  <c r="K12" i="7"/>
  <c r="J13" i="7"/>
  <c r="I10" i="7"/>
  <c r="S10" i="7"/>
  <c r="Y10" i="7"/>
  <c r="F13" i="7"/>
  <c r="F10" i="7"/>
  <c r="E12" i="7"/>
  <c r="G10" i="7"/>
  <c r="U10" i="7"/>
  <c r="H11" i="7"/>
  <c r="Q12" i="7"/>
  <c r="S11" i="7"/>
  <c r="U11" i="7"/>
  <c r="O13" i="7"/>
  <c r="J11" i="7"/>
  <c r="G11" i="7"/>
  <c r="D10" i="7"/>
  <c r="Q13" i="7"/>
  <c r="D11" i="7"/>
  <c r="U12" i="7"/>
  <c r="Y12" i="7"/>
  <c r="I12" i="7"/>
  <c r="AC12" i="7"/>
  <c r="I11" i="7"/>
  <c r="W10" i="7"/>
  <c r="AA10" i="7"/>
  <c r="K11" i="7"/>
  <c r="E13" i="7"/>
  <c r="Q11" i="7"/>
  <c r="G12" i="7"/>
  <c r="AA12" i="7"/>
  <c r="D13" i="7"/>
  <c r="W11" i="7"/>
  <c r="I13" i="7"/>
  <c r="H10" i="7"/>
  <c r="J10" i="7"/>
  <c r="F11" i="7"/>
  <c r="M13" i="7" l="1"/>
  <c r="L13" i="7"/>
  <c r="M12" i="7"/>
  <c r="L12" i="7"/>
  <c r="L10" i="7"/>
  <c r="M10" i="7"/>
  <c r="AK11" i="7"/>
  <c r="AB11" i="7" s="1"/>
  <c r="AK13" i="7"/>
  <c r="P13" i="7" s="1"/>
  <c r="AK12" i="7"/>
  <c r="P12" i="7" s="1"/>
  <c r="AK10" i="7"/>
  <c r="Z10" i="7" s="1"/>
  <c r="M11" i="7"/>
  <c r="L11" i="7"/>
  <c r="AD13" i="7" l="1"/>
  <c r="Z13" i="7"/>
  <c r="AB13" i="7"/>
  <c r="X13" i="7"/>
  <c r="V13" i="7"/>
  <c r="T13" i="7"/>
  <c r="R13" i="7"/>
  <c r="X10" i="7"/>
  <c r="AD10" i="7"/>
  <c r="V10" i="7"/>
  <c r="P10" i="7"/>
  <c r="AB10" i="7"/>
  <c r="R10" i="7"/>
  <c r="T10" i="7"/>
  <c r="AD11" i="7"/>
  <c r="AD12" i="7"/>
  <c r="AB12" i="7"/>
  <c r="Z11" i="7"/>
  <c r="Z12" i="7"/>
  <c r="X12" i="7"/>
  <c r="X11" i="7"/>
  <c r="V11" i="7"/>
  <c r="V12" i="7"/>
  <c r="R11" i="7"/>
  <c r="T12" i="7"/>
  <c r="T11" i="7"/>
  <c r="R12" i="7"/>
  <c r="P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E32" authorId="0" shapeId="0" xr:uid="{CB5B1983-C8FC-4690-8A2A-1CC99DF60811}">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<sst xmlns="http://schemas.openxmlformats.org/spreadsheetml/2006/main" count="22280" uniqueCount="641">
  <si>
    <t>Y63</t>
  </si>
  <si>
    <t>RX6</t>
  </si>
  <si>
    <t>111AA1</t>
  </si>
  <si>
    <t>Y60</t>
  </si>
  <si>
    <t>NNJ</t>
  </si>
  <si>
    <t>Y59</t>
  </si>
  <si>
    <t>R1F</t>
  </si>
  <si>
    <t>111AA6</t>
  </si>
  <si>
    <t>Y56</t>
  </si>
  <si>
    <t>NKB</t>
  </si>
  <si>
    <t>NTP</t>
  </si>
  <si>
    <t>Y61</t>
  </si>
  <si>
    <t>Y00415</t>
  </si>
  <si>
    <t>111AB2</t>
  </si>
  <si>
    <t>111AC5</t>
  </si>
  <si>
    <t>111AC6</t>
  </si>
  <si>
    <t>111AC7</t>
  </si>
  <si>
    <t>111AD5</t>
  </si>
  <si>
    <t>Y58</t>
  </si>
  <si>
    <t>NLO</t>
  </si>
  <si>
    <t>111AF1</t>
  </si>
  <si>
    <t>NVE</t>
  </si>
  <si>
    <t>111AG8</t>
  </si>
  <si>
    <t>RYE</t>
  </si>
  <si>
    <t>111AG9</t>
  </si>
  <si>
    <t>111AH4</t>
  </si>
  <si>
    <t>RRU</t>
  </si>
  <si>
    <t>111AH5</t>
  </si>
  <si>
    <t>111AH7</t>
  </si>
  <si>
    <t>NQW</t>
  </si>
  <si>
    <t>111AH8</t>
  </si>
  <si>
    <t>111AH9</t>
  </si>
  <si>
    <t>RYD</t>
  </si>
  <si>
    <t>111AI2</t>
  </si>
  <si>
    <t>111AI3</t>
  </si>
  <si>
    <t>RDY</t>
  </si>
  <si>
    <t>111AI4</t>
  </si>
  <si>
    <t>111AI6</t>
  </si>
  <si>
    <t>RYA</t>
  </si>
  <si>
    <t>111AI9</t>
  </si>
  <si>
    <t>111AD7</t>
  </si>
  <si>
    <t>111AF4</t>
  </si>
  <si>
    <t>111AG5</t>
  </si>
  <si>
    <t>111AG7</t>
  </si>
  <si>
    <t>111AH2</t>
  </si>
  <si>
    <t>Y62</t>
  </si>
  <si>
    <t>111AJ1</t>
  </si>
  <si>
    <t>Sources</t>
  </si>
  <si>
    <t>Produced by:</t>
  </si>
  <si>
    <t>Publication date:</t>
  </si>
  <si>
    <t>BrisDoc</t>
  </si>
  <si>
    <t>111AI5</t>
  </si>
  <si>
    <t>South West</t>
  </si>
  <si>
    <t>Practice Plus Group</t>
  </si>
  <si>
    <t>PPG</t>
  </si>
  <si>
    <t>Gloucestershire</t>
  </si>
  <si>
    <t>North East Essex &amp; Suffolk</t>
  </si>
  <si>
    <t>East of England</t>
  </si>
  <si>
    <t>London</t>
  </si>
  <si>
    <t>Surrey Heartlands</t>
  </si>
  <si>
    <t>South East</t>
  </si>
  <si>
    <t>Somerset (Devon Doctors)</t>
  </si>
  <si>
    <t>Devon (Devon Doctors)</t>
  </si>
  <si>
    <t>DHC</t>
  </si>
  <si>
    <t>Dorset (DHC)</t>
  </si>
  <si>
    <t>DHU</t>
  </si>
  <si>
    <t>Midlands</t>
  </si>
  <si>
    <t>Northamptonshire</t>
  </si>
  <si>
    <t>Milton Keynes</t>
  </si>
  <si>
    <t>HUC</t>
  </si>
  <si>
    <t>Hertfordshire</t>
  </si>
  <si>
    <t>Cambridgeshire and Peterborough</t>
  </si>
  <si>
    <t>Luton and Bedfordshire</t>
  </si>
  <si>
    <t>West Essex (HUC)</t>
  </si>
  <si>
    <t>IC24</t>
  </si>
  <si>
    <t>Norfolk including Great Yarmouth and Waveney</t>
  </si>
  <si>
    <t>Isle of Wight NHS Trust</t>
  </si>
  <si>
    <t>IOW</t>
  </si>
  <si>
    <t>Isle of Wight</t>
  </si>
  <si>
    <t>LAS</t>
  </si>
  <si>
    <t>South East London</t>
  </si>
  <si>
    <t>North East London</t>
  </si>
  <si>
    <t>North West London</t>
  </si>
  <si>
    <t>LCW</t>
  </si>
  <si>
    <t>North Central London</t>
  </si>
  <si>
    <t>NEAS</t>
  </si>
  <si>
    <t>North East</t>
  </si>
  <si>
    <t>NECS</t>
  </si>
  <si>
    <t>111AI7</t>
  </si>
  <si>
    <t>Yorkshire and Humber (NECS)</t>
  </si>
  <si>
    <t>North West</t>
  </si>
  <si>
    <t>SCAS</t>
  </si>
  <si>
    <t>Thames Valley</t>
  </si>
  <si>
    <t>Hampshire and Surrey Heath</t>
  </si>
  <si>
    <t>SECAmb</t>
  </si>
  <si>
    <t>Vocare</t>
  </si>
  <si>
    <t>Cornwall</t>
  </si>
  <si>
    <t>Staffordshire</t>
  </si>
  <si>
    <t>South West London</t>
  </si>
  <si>
    <t>Region</t>
  </si>
  <si>
    <t>00L</t>
  </si>
  <si>
    <t>North East and Yorkshire</t>
  </si>
  <si>
    <t>North East Ambulance Service</t>
  </si>
  <si>
    <t>00N</t>
  </si>
  <si>
    <t>00P</t>
  </si>
  <si>
    <t>13T</t>
  </si>
  <si>
    <t>16C</t>
  </si>
  <si>
    <t>84H</t>
  </si>
  <si>
    <t>99C</t>
  </si>
  <si>
    <t>71E</t>
  </si>
  <si>
    <t>52R</t>
  </si>
  <si>
    <t>15M</t>
  </si>
  <si>
    <t>06K</t>
  </si>
  <si>
    <t>06N</t>
  </si>
  <si>
    <t>06H</t>
  </si>
  <si>
    <t>78H</t>
  </si>
  <si>
    <t>03W</t>
  </si>
  <si>
    <t>04C</t>
  </si>
  <si>
    <t>04V</t>
  </si>
  <si>
    <t>93C</t>
  </si>
  <si>
    <t>London Central &amp; West Unscheduled Care Collaborative</t>
  </si>
  <si>
    <t>72Q</t>
  </si>
  <si>
    <t>London Ambulance Service</t>
  </si>
  <si>
    <t>11N</t>
  </si>
  <si>
    <t>04Y</t>
  </si>
  <si>
    <t>05D</t>
  </si>
  <si>
    <t>05G</t>
  </si>
  <si>
    <t>05Q</t>
  </si>
  <si>
    <t>05V</t>
  </si>
  <si>
    <t>05W</t>
  </si>
  <si>
    <t>00Q</t>
  </si>
  <si>
    <t>00R</t>
  </si>
  <si>
    <t>00T</t>
  </si>
  <si>
    <t>00V</t>
  </si>
  <si>
    <t>00X</t>
  </si>
  <si>
    <t>00Y</t>
  </si>
  <si>
    <t>01A</t>
  </si>
  <si>
    <t>01D</t>
  </si>
  <si>
    <t>01E</t>
  </si>
  <si>
    <t>01F</t>
  </si>
  <si>
    <t>01G</t>
  </si>
  <si>
    <t>01H</t>
  </si>
  <si>
    <t>01J</t>
  </si>
  <si>
    <t>01T</t>
  </si>
  <si>
    <t>01V</t>
  </si>
  <si>
    <t>01W</t>
  </si>
  <si>
    <t>01X</t>
  </si>
  <si>
    <t>01Y</t>
  </si>
  <si>
    <t>02A</t>
  </si>
  <si>
    <t>02E</t>
  </si>
  <si>
    <t>02G</t>
  </si>
  <si>
    <t>02H</t>
  </si>
  <si>
    <t>02M</t>
  </si>
  <si>
    <t>12F</t>
  </si>
  <si>
    <t>14L</t>
  </si>
  <si>
    <t>27D</t>
  </si>
  <si>
    <t>99A</t>
  </si>
  <si>
    <t>36L</t>
  </si>
  <si>
    <t>26A</t>
  </si>
  <si>
    <t>Integrated Care 24</t>
  </si>
  <si>
    <t>10Q</t>
  </si>
  <si>
    <t>South Central Ambulance Service</t>
  </si>
  <si>
    <t>14Y</t>
  </si>
  <si>
    <t>15A</t>
  </si>
  <si>
    <t>92G</t>
  </si>
  <si>
    <t>Medvivo</t>
  </si>
  <si>
    <t>11M</t>
  </si>
  <si>
    <t>06Q</t>
  </si>
  <si>
    <t>Mid and South Essex</t>
  </si>
  <si>
    <t>07G</t>
  </si>
  <si>
    <t>99E</t>
  </si>
  <si>
    <t>99F</t>
  </si>
  <si>
    <t>99G</t>
  </si>
  <si>
    <t>06L</t>
  </si>
  <si>
    <t>North East Essex and Suffolk</t>
  </si>
  <si>
    <t>06T</t>
  </si>
  <si>
    <t>07K</t>
  </si>
  <si>
    <t>11X</t>
  </si>
  <si>
    <t>10R</t>
  </si>
  <si>
    <t>92A</t>
  </si>
  <si>
    <t>07H</t>
  </si>
  <si>
    <t>11J</t>
  </si>
  <si>
    <t>Dorset HeathCare</t>
  </si>
  <si>
    <t>15C</t>
  </si>
  <si>
    <t>Bristol, North Somerset &amp; South Gloucestershire</t>
  </si>
  <si>
    <t>15N</t>
  </si>
  <si>
    <t>02P</t>
  </si>
  <si>
    <t>02Q</t>
  </si>
  <si>
    <t>02T</t>
  </si>
  <si>
    <t>02X</t>
  </si>
  <si>
    <t>02Y</t>
  </si>
  <si>
    <t>03F</t>
  </si>
  <si>
    <t>03H</t>
  </si>
  <si>
    <t>03K</t>
  </si>
  <si>
    <t>03L</t>
  </si>
  <si>
    <t>03N</t>
  </si>
  <si>
    <t>03Q</t>
  </si>
  <si>
    <t>03R</t>
  </si>
  <si>
    <t>15F</t>
  </si>
  <si>
    <t>36J</t>
  </si>
  <si>
    <t>42D</t>
  </si>
  <si>
    <t>15E</t>
  </si>
  <si>
    <t>18C</t>
  </si>
  <si>
    <t>09D</t>
  </si>
  <si>
    <t>Kent, Medway &amp; Sussex</t>
  </si>
  <si>
    <t>South East Coast Ambulance Service</t>
  </si>
  <si>
    <t>91Q</t>
  </si>
  <si>
    <t>97R</t>
  </si>
  <si>
    <t>70F</t>
  </si>
  <si>
    <t>Validation 1</t>
  </si>
  <si>
    <t>*</t>
  </si>
  <si>
    <t>England</t>
  </si>
  <si>
    <t>National</t>
  </si>
  <si>
    <t>-----------</t>
  </si>
  <si>
    <t>Area</t>
  </si>
  <si>
    <t>Select</t>
  </si>
  <si>
    <t>RegionCode</t>
  </si>
  <si>
    <t>Value</t>
  </si>
  <si>
    <t>ContractCode</t>
  </si>
  <si>
    <t>ItemNumber</t>
  </si>
  <si>
    <t>111AJ3</t>
  </si>
  <si>
    <t>North West including Blackpool (ML CSU)</t>
  </si>
  <si>
    <t>111AJ2</t>
  </si>
  <si>
    <t>BaNES, Swindon &amp; Wiltshire (Medvivo)</t>
  </si>
  <si>
    <t>D9Y0V</t>
  </si>
  <si>
    <t>M1J4Y</t>
  </si>
  <si>
    <t>D4U1Y</t>
  </si>
  <si>
    <t>A3A8R</t>
  </si>
  <si>
    <t>Yorkshire Ambulance Service</t>
  </si>
  <si>
    <t>X2C4Y</t>
  </si>
  <si>
    <t>B2M3M</t>
  </si>
  <si>
    <t>D2P2L</t>
  </si>
  <si>
    <t>M2L0M</t>
  </si>
  <si>
    <t>W2U3Z</t>
  </si>
  <si>
    <t>Mid &amp; Lancs CSU</t>
  </si>
  <si>
    <t>NHS Midlands and Lancashire CSU</t>
  </si>
  <si>
    <t>NHS IUC / 111 Contract Area code</t>
  </si>
  <si>
    <t>NHS IUC / 111 Contract Area Name</t>
  </si>
  <si>
    <t>NHS 111 Telephony Service Provider Name</t>
  </si>
  <si>
    <t>NHS 111
Service Provider Name abbreviation</t>
  </si>
  <si>
    <t>IUC ADC Lead Data Supplier</t>
  </si>
  <si>
    <t>IUC ADC Lead Data Supplier Abbereviation</t>
  </si>
  <si>
    <t>QHM</t>
  </si>
  <si>
    <t>QRL</t>
  </si>
  <si>
    <t>QM7</t>
  </si>
  <si>
    <t>QUE</t>
  </si>
  <si>
    <t>QPM</t>
  </si>
  <si>
    <t>QHG</t>
  </si>
  <si>
    <t>QMJ</t>
  </si>
  <si>
    <t>QKK</t>
  </si>
  <si>
    <t>QT6</t>
  </si>
  <si>
    <t>QNC</t>
  </si>
  <si>
    <t>QWE</t>
  </si>
  <si>
    <t>QMM</t>
  </si>
  <si>
    <t>QU9</t>
  </si>
  <si>
    <t>QNQ</t>
  </si>
  <si>
    <t>QR1</t>
  </si>
  <si>
    <t>QH8</t>
  </si>
  <si>
    <t>QMF</t>
  </si>
  <si>
    <t>QJG</t>
  </si>
  <si>
    <t>QSL</t>
  </si>
  <si>
    <t>QXU</t>
  </si>
  <si>
    <t>QVV</t>
  </si>
  <si>
    <t>QUY</t>
  </si>
  <si>
    <t>QJK</t>
  </si>
  <si>
    <t>YAS</t>
  </si>
  <si>
    <t>NHS North Of England Commissioning Support Unit</t>
  </si>
  <si>
    <t>QF7</t>
  </si>
  <si>
    <t>QWO</t>
  </si>
  <si>
    <t>QOQ</t>
  </si>
  <si>
    <t>QHL</t>
  </si>
  <si>
    <t>QUA</t>
  </si>
  <si>
    <t>QWU</t>
  </si>
  <si>
    <t>QGH</t>
  </si>
  <si>
    <t>QOC</t>
  </si>
  <si>
    <t>QNX</t>
  </si>
  <si>
    <t>QKS</t>
  </si>
  <si>
    <t>QRV</t>
  </si>
  <si>
    <t>QOX</t>
  </si>
  <si>
    <t>North West Ambulance Service</t>
  </si>
  <si>
    <t>NWAS</t>
  </si>
  <si>
    <t>QE1</t>
  </si>
  <si>
    <t>QOP</t>
  </si>
  <si>
    <t>QYG</t>
  </si>
  <si>
    <t>QT1</t>
  </si>
  <si>
    <t>QJM</t>
  </si>
  <si>
    <t>QK1</t>
  </si>
  <si>
    <t>QJ2</t>
  </si>
  <si>
    <t>111AK5</t>
  </si>
  <si>
    <t>111AK7</t>
  </si>
  <si>
    <t>Leicestershire and Rutland (DHU)</t>
  </si>
  <si>
    <t>111AK6</t>
  </si>
  <si>
    <t>Lincolnshire (DHU)</t>
  </si>
  <si>
    <t>111AJ8</t>
  </si>
  <si>
    <t>Derbyshire (DHU)</t>
  </si>
  <si>
    <t>111AK9</t>
  </si>
  <si>
    <t>South West London (PPG)</t>
  </si>
  <si>
    <t>Integrated
Care
Board</t>
  </si>
  <si>
    <t>ICB
Code</t>
  </si>
  <si>
    <t>Sub-ICB
ODS
code</t>
  </si>
  <si>
    <t>Sub-ICB location name</t>
  </si>
  <si>
    <t>NHS NORTH EAST AND NORTH CUMBRIA ICB - 84H</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</si>
  <si>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</si>
  <si>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</si>
  <si>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</si>
  <si>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</si>
  <si>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</si>
  <si>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</si>
  <si>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NORTH EAST AND NORTH CUMBRIA ICB - 01H</t>
  </si>
  <si>
    <t>NHS NORTH EAST AND NORTH CUMBRIA INTEGRATED CARE BOARD</t>
  </si>
  <si>
    <t>NHS HAMPSHIRE AND ISLE OF WIGHT ICB - 10R</t>
  </si>
  <si>
    <t>NHS HAMPSHIRE AND ISLE OF WIGHT ICB - D9Y0V</t>
  </si>
  <si>
    <t>NHS HAMPSHIRE AND ISLE OF WIGHT INTEGRATED CARE BOARD</t>
  </si>
  <si>
    <t>NHS LANCASHIRE AND SOUTH CUMBRIA ICB - 00Q</t>
  </si>
  <si>
    <t>NHS LANCASHIRE AND SOUTH CUMBRIA ICB - 00R</t>
  </si>
  <si>
    <t>NHS LANCASHIRE AND SOUTH CUMBRIA ICB - 00X</t>
  </si>
  <si>
    <t>NHS LANCASHIRE AND SOUTH CUMBRIA ICB - 01A</t>
  </si>
  <si>
    <t>NHS LANCASHIRE AND SOUTH CUMBRIA ICB - 02M</t>
  </si>
  <si>
    <t>NHS LANCASHIRE AND SOUTH CUMBRIA ICB - 01E</t>
  </si>
  <si>
    <t>NHS LANCASHIRE AND SOUTH CUMBRIA ICB - 02G</t>
  </si>
  <si>
    <t>NHS LANCASHIRE AND SOUTH CUMBRIA INTEGRATED CARE BOARD</t>
  </si>
  <si>
    <t>NHS SOUTH YORKSHIRE ICB - 02P</t>
  </si>
  <si>
    <t>NHS SOUTH YORKSHIRE ICB - 02X</t>
  </si>
  <si>
    <t>NHS SOUTH YORKSHIRE ICB - 03L</t>
  </si>
  <si>
    <t>NHS SOUTH YORKSHIRE ICB - 03N</t>
  </si>
  <si>
    <t>NHS SOUTH YORKSHIRE INTEGRATED CARE BOARD</t>
  </si>
  <si>
    <t>NHS HEREFORDSHIRE AND WORCESTERSHIRE INTEGRATED CARE BOARD</t>
  </si>
  <si>
    <t>NHS HEREFORDSHIRE AND WORCESTERSHIRE ICB - 18C</t>
  </si>
  <si>
    <t>NHS MID AND SOUTH ESSEX INTEGRATED CARE BOARD</t>
  </si>
  <si>
    <t>NHS MID AND SOUTH ESSEX ICB - 99E</t>
  </si>
  <si>
    <t>NHS MID AND SOUTH ESSEX ICB - 99F</t>
  </si>
  <si>
    <t>NHS MID AND SOUTH ESSEX ICB - 06Q</t>
  </si>
  <si>
    <t>NHS MID AND SOUTH ESSEX ICB - 99G</t>
  </si>
  <si>
    <t>NHS MID AND SOUTH ESSEX ICB - 07G</t>
  </si>
  <si>
    <t>NHS BEDFORDSHIRE, LUTON AND MILTON KEYNES ICB - M1J4Y</t>
  </si>
  <si>
    <t>NHS BIRMINGHAM AND SOLIHULL ICB - 15E</t>
  </si>
  <si>
    <t>NHS BIRMINGHAM AND SOLIHULL INTEGRATED CARE BOARD</t>
  </si>
  <si>
    <t>NHS BEDFORDSHIRE, LUTON AND MILTON KEYNES INTEGRATED CARE BOARD</t>
  </si>
  <si>
    <t>NHS DERBY AND DERBYSHIRE INTEGRATED CARE BOARD</t>
  </si>
  <si>
    <t>NHS DERBY AND DERBYSHIRE ICB - 15M</t>
  </si>
  <si>
    <t>NHS SUFFOLK AND NORTH EAST ESSEX INTEGRATED CARE BOARD</t>
  </si>
  <si>
    <t>NHS SUFFOLK AND NORTH EAST ESSEX ICB - 06L</t>
  </si>
  <si>
    <t>NHS SUFFOLK AND NORTH EAST ESSEX ICB - 06T</t>
  </si>
  <si>
    <t>NHS SUFFOLK AND NORTH EAST ESSEX ICB - 07K</t>
  </si>
  <si>
    <t>NHS DEVON INTEGRATED CARE BOARD</t>
  </si>
  <si>
    <t>NHS DEVON ICB - 15N</t>
  </si>
  <si>
    <t>NHS LINCOLNSHIRE INTEGRATED CARE BOARD</t>
  </si>
  <si>
    <t>NHS LINCOLNSHIRE ICB - 71E</t>
  </si>
  <si>
    <t>NHS SOUTH EAST LONDON INTEGRATED CARE BOARD</t>
  </si>
  <si>
    <t>NHS KENT AND MEDWAY INTEGRATED CARE BOARD</t>
  </si>
  <si>
    <t>NHS LEICESTER, LEICESTERSHIRE AND RUTLAND INTEGRATED CARE BOARD</t>
  </si>
  <si>
    <t>NHS SOUTH EAST LONDON ICB - 72Q</t>
  </si>
  <si>
    <t>NHS KENT AND MEDWAY ICB - 91Q</t>
  </si>
  <si>
    <t>NHS LEICESTER, LEICESTERSHIRE AND RUTLAND ICB - 03W</t>
  </si>
  <si>
    <t>NHS LEICESTER, LEICESTERSHIRE AND RUTLAND ICB - 04C</t>
  </si>
  <si>
    <t>NHS LEICESTER, LEICESTERSHIRE AND RUTLAND ICB - 04V</t>
  </si>
  <si>
    <t>NHS HERTFORDSHIRE AND WEST ESSEX INTEGRATED CARE BOARD</t>
  </si>
  <si>
    <t>NHS NORTH EAST LONDON INTEGRATED CARE BOARD</t>
  </si>
  <si>
    <t>NHS NORTH CENTRAL LONDON INTEGRATED CARE BOARD</t>
  </si>
  <si>
    <t>NHS NORFOLK AND WAVENEY INTEGRATED CARE BOARD</t>
  </si>
  <si>
    <t>NHS HERTFORDSHIRE AND WEST ESSEX ICB - 06K</t>
  </si>
  <si>
    <t>NHS HERTFORDSHIRE AND WEST ESSEX ICB - 06N</t>
  </si>
  <si>
    <t>NHS NORTH CENTRAL LONDON ICB - 93C</t>
  </si>
  <si>
    <t>NHS NORFOLK AND WAVENEY ICB - 26A</t>
  </si>
  <si>
    <t>NHS NORTH EAST LONDON ICB - A3A8R</t>
  </si>
  <si>
    <t>NHS HERTFORDSHIRE AND WEST ESSEX ICB - 07H</t>
  </si>
  <si>
    <t>NHS FRIMLEY INTEGRATED CARE BOARD</t>
  </si>
  <si>
    <t>NHS FRIMLEY ICB - D4U1Y</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</si>
  <si>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</si>
  <si>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</si>
  <si>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</si>
  <si>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</si>
  <si>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</si>
  <si>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</si>
  <si>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STAFFORDSHIRE AND STOKE-ON-TRENT INTEGRATED CARE BOARD</t>
  </si>
  <si>
    <t>NHS SHROPSHIRE, TELFORD AND WREKIN ICB - M2L0M</t>
  </si>
  <si>
    <t>NHS SHROPSHIRE, TELFORD AND WREKIN INTEGRATED CARE BOARD</t>
  </si>
  <si>
    <t>NHS SUSSEX INTEGRATED CARE BOARD</t>
  </si>
  <si>
    <t>NHS SUSSEX ICB - 09D</t>
  </si>
  <si>
    <t>NHS SUSSEX ICB - 70F</t>
  </si>
  <si>
    <t>NHS SUSSEX ICB - 97R</t>
  </si>
  <si>
    <t>NHS HUMBER AND NORTH YORKSHIRE INTEGRATED CARE BOARD</t>
  </si>
  <si>
    <t>NHS GREATER MANCHESTER INTEGRATED CARE BOARD</t>
  </si>
  <si>
    <t>NHS HUMBER AND NORTH YORKSHIRE ICB - 02Y</t>
  </si>
  <si>
    <t>NHS HUMBER AND NORTH YORKSHIRE ICB - 03F</t>
  </si>
  <si>
    <t>NHS HUMBER AND NORTH YORKSHIRE ICB - 03H</t>
  </si>
  <si>
    <t>NHS HUMBER AND NORTH YORKSHIRE ICB - 03K</t>
  </si>
  <si>
    <t>NHS HUMBER AND NORTH YORKSHIRE ICB - 42D</t>
  </si>
  <si>
    <t>NHS HUMBER AND NORTH YORKSHIRE ICB - 03Q</t>
  </si>
  <si>
    <t>NHS GREATER MANCHESTER ICB - 00T</t>
  </si>
  <si>
    <t>NHS GREATER MANCHESTER ICB - 00V</t>
  </si>
  <si>
    <t>NHS GREATER MANCHESTER ICB - 01D</t>
  </si>
  <si>
    <t>NHS GREATER MANCHESTER ICB - 14L</t>
  </si>
  <si>
    <t>NHS GREATER MANCHESTER ICB - 00Y</t>
  </si>
  <si>
    <t>NHS GREATER MANCHESTER ICB - 01G</t>
  </si>
  <si>
    <t>NHS GREATER MANCHESTER ICB - 01W</t>
  </si>
  <si>
    <t>NHS GREATER MANCHESTER ICB - 01Y</t>
  </si>
  <si>
    <t>NHS GREATER MANCHESTER ICB - 02A</t>
  </si>
  <si>
    <t>NHS GREATER MANCHESTER ICB - 02H</t>
  </si>
  <si>
    <t>NHS BATH AND NORTH EAST SOMERSET, SWINDON AND WILTSHIRE INTEGRATED CARE BOARD</t>
  </si>
  <si>
    <t>NHS BATH AND NORTH EAST SOMERSET, SWINDON AND WILTSHIRE ICB - 92G</t>
  </si>
  <si>
    <t>NHS NORTHAMPTONSHIRE INTEGRATED CARE BOARD</t>
  </si>
  <si>
    <t>NHS NORTHAMPTONSHIRE ICB - 78H</t>
  </si>
  <si>
    <t>NHS CAMBRIDGESHIRE AND PETERBOROUGH INTEGRATED CARE BOARD</t>
  </si>
  <si>
    <t>NHS CAMBRIDGESHIRE AND PETERBOROUGH ICB - 06H</t>
  </si>
  <si>
    <t>NHS CORNWALL AND THE ISLES OF SCILLY ICB - 11N</t>
  </si>
  <si>
    <t>NHS CORNWALL AND THE ISLES OF SCILLY INTEGRATED CARE BOARD</t>
  </si>
  <si>
    <t>NHS SOUTH WEST LONDON ICB - 36L</t>
  </si>
  <si>
    <t>NHS SOUTH WEST LONDON INTEGRATED CARE BOARD</t>
  </si>
  <si>
    <t>NHS BUCKINGHAMSHIRE, OXFORDSHIRE AND BERKSHIRE WEST ICB - 15A</t>
  </si>
  <si>
    <t>NHS BUCKINGHAMSHIRE, OXFORDSHIRE AND BERKSHIRE WEST ICB - 14Y</t>
  </si>
  <si>
    <t>NHS BUCKINGHAMSHIRE, OXFORDSHIRE AND BERKSHIRE WEST ICB - 10Q</t>
  </si>
  <si>
    <t>NHS BUCKINGHAMSHIRE, OXFORDSHIRE AND BERKSHIRE WEST INTEGRATED CARE BOARD</t>
  </si>
  <si>
    <t>NHS GLOUCESTERSHIRE ICB - 11M</t>
  </si>
  <si>
    <t>NHS GLOUCESTERSHIRE INTEGRATED CARE BOARD</t>
  </si>
  <si>
    <t>NHS SOMERSET ICB - 11X</t>
  </si>
  <si>
    <t>NHS SOMERSET INTEGRATED CARE BOARD</t>
  </si>
  <si>
    <t>NHS SURREY HEARTLANDS INTEGRATED CARE BOARD</t>
  </si>
  <si>
    <t>NHS SURREY HEARTLANDS  ICB - 92A</t>
  </si>
  <si>
    <t>NHS DORSET ICB - 11J</t>
  </si>
  <si>
    <t>NHS BRISTOL, NORTH SOMERSET AND SOUTH GLOUCESTERSHIRE ICB - 15C</t>
  </si>
  <si>
    <t>NHS BRISTOL, NORTH SOMERSET AND SOUTH GLOUCESTERSHIRE INTEGRATED CARE BOARD</t>
  </si>
  <si>
    <t>NHS DORSET INTEGRATED CARE BOARD</t>
  </si>
  <si>
    <t>NHS BLACK COUNTRY INTEGRATED CARE BOARD</t>
  </si>
  <si>
    <t>NHS BLACK COUNTRY ICB - D2P2L</t>
  </si>
  <si>
    <t>NHS NORTH WEST LONDON INTEGRATED CARE BOARD</t>
  </si>
  <si>
    <t>NHS NORTH WEST LONDON ICB - W2U3Z</t>
  </si>
  <si>
    <t>NHS NOTTINGHAM AND NOTTINGHAMSHIRE INTEGRATED CARE BOARD</t>
  </si>
  <si>
    <t>NHS NOTTINGHAM AND NOTTINGHAMSHIRE ICB - 52R</t>
  </si>
  <si>
    <t>NHS NOTTINGHAM AND NOTTINGHAMSHIRE ICB - 02Q</t>
  </si>
  <si>
    <t>NHS WEST YORKSHIRE INTEGRATED CARE BOARD</t>
  </si>
  <si>
    <t>NHS WEST YORKSHIRE ICB - 36J</t>
  </si>
  <si>
    <t>NHS WEST YORKSHIRE ICB - 02T</t>
  </si>
  <si>
    <t>NHS WEST YORKSHIRE ICB - X2C4Y</t>
  </si>
  <si>
    <t>NHS WEST YORKSHIRE ICB - 15F</t>
  </si>
  <si>
    <t>NHS WEST YORKSHIRE ICB - 03R</t>
  </si>
  <si>
    <t>NHS CHESHIRE AND MERSEYSIDE INTEGRATED CARE BOARD</t>
  </si>
  <si>
    <t>NHS CHESHIRE AND MERSEYSIDE ICB - 27D</t>
  </si>
  <si>
    <t>NHS CHESHIRE AND MERSEYSIDE ICB - 01F</t>
  </si>
  <si>
    <t>NHS CHESHIRE AND MERSEYSIDE ICB - 01J</t>
  </si>
  <si>
    <t>NHS CHESHIRE AND MERSEYSIDE ICB - 99A</t>
  </si>
  <si>
    <t>NHS CHESHIRE AND MERSEYSIDE ICB - 01T</t>
  </si>
  <si>
    <t>NHS CHESHIRE AND MERSEYSIDE ICB - 01V</t>
  </si>
  <si>
    <t>NHS CHESHIRE AND MERSEYSIDE ICB - 01X</t>
  </si>
  <si>
    <t>NHS CHESHIRE AND MERSEYSIDE ICB - 02E</t>
  </si>
  <si>
    <t>NHS CHESHIRE AND MERSEYSIDE ICB - 12F</t>
  </si>
  <si>
    <t>NHS COVENTRY AND WARWICKSHIRE ICB - B2M3M</t>
  </si>
  <si>
    <t>NHS COVENTRY AND WARWICKSHIRE INTEGRATED CARE BOARD</t>
  </si>
  <si>
    <t>West Midlands (ICB)</t>
  </si>
  <si>
    <t>Black Country ICB</t>
  </si>
  <si>
    <t>111AL1</t>
  </si>
  <si>
    <t>Nottinghamshire (DHU)</t>
  </si>
  <si>
    <t>DHU Healthcare</t>
  </si>
  <si>
    <t>111AL2</t>
  </si>
  <si>
    <t>Devon (PPG)</t>
  </si>
  <si>
    <t>Size of sample selected</t>
  </si>
  <si>
    <t>Number of responses to the survey</t>
  </si>
  <si>
    <t>Very satisfied with 111 service</t>
  </si>
  <si>
    <t>Fairly satisfied with 111 service</t>
  </si>
  <si>
    <t>Neither satisfied nor dissatisfied with 111 service</t>
  </si>
  <si>
    <t>Fairly dissatisfied with 111 service</t>
  </si>
  <si>
    <t>Very dissatisfied with 111 service</t>
  </si>
  <si>
    <t>No response on satisfaction</t>
  </si>
  <si>
    <t>Would have contacted GP Practice</t>
  </si>
  <si>
    <t>Would have contacted UTC</t>
  </si>
  <si>
    <t>Would have contacted 999 ambulance</t>
  </si>
  <si>
    <t>Would have contacted Emergency Department</t>
  </si>
  <si>
    <t>Would have contacted Pharmacy</t>
  </si>
  <si>
    <t>Would have contacted other service</t>
  </si>
  <si>
    <t>Would not have contacted anyone else</t>
  </si>
  <si>
    <t>Not relevant as didn’t call 111 directly</t>
  </si>
  <si>
    <t>1</t>
  </si>
  <si>
    <t>2</t>
  </si>
  <si>
    <t>REPORTING PERIODS</t>
  </si>
  <si>
    <t>Very
satisfied with 111 service</t>
  </si>
  <si>
    <t>About the IUC ADC including NHS 111 Patient Experience Survey</t>
  </si>
  <si>
    <t>What is Integrated Urgent Care (IUC)</t>
  </si>
  <si>
    <t xml:space="preserve">Integrated Urgent Care describes a range of services including NHS 111 and Out of Hours services, which aim to ensure a seamless patient experience with minimum handoffs and access to a clinician where required.
</t>
  </si>
  <si>
    <t>NHS 111 makes it easier for the public to access urgent healthcare services.</t>
  </si>
  <si>
    <t xml:space="preserve">The number is free to call and available 24 hours a day, 7 days a week, 365 days a year to respond to people’s </t>
  </si>
  <si>
    <t>healthcare needs when:</t>
  </si>
  <si>
    <t>- you need medical help fast, but it’s not a 999 emergency;</t>
  </si>
  <si>
    <t>- you don’t know who to call for medical help or you don't have a GP to call;</t>
  </si>
  <si>
    <t>- you think you need to go to ED or another NHS urgent care service; or</t>
  </si>
  <si>
    <t>- you require health information or reassurance about what to do next.</t>
  </si>
  <si>
    <t>Providers of NHS 111 and Integrated Urgent Care manage their own patient surveys</t>
  </si>
  <si>
    <t>and supply the NHS111PS data to NHS England via the NHS Digital Strategic Data</t>
  </si>
  <si>
    <t>Collection Service (SDCS), and previously Unify2.</t>
  </si>
  <si>
    <t>https://www.england.nhs.uk/statistics/statistical-work-areas/iucadc</t>
  </si>
  <si>
    <t>Yorkshire and Humber</t>
  </si>
  <si>
    <t>North West including Blackpool</t>
  </si>
  <si>
    <t>NHS 111 Patient Experience Survey: Reporting Period Selector</t>
  </si>
  <si>
    <t>NHS111PS-202223-H1</t>
  </si>
  <si>
    <t>LONDON COMMISSIONING REGION</t>
  </si>
  <si>
    <t>LONDON CENTRAL AND WEST UNSCHEDULED CARE COLLABORATIVE</t>
  </si>
  <si>
    <t>3_01</t>
  </si>
  <si>
    <t>3_02</t>
  </si>
  <si>
    <t>3_03</t>
  </si>
  <si>
    <t>3_04</t>
  </si>
  <si>
    <t>3_05</t>
  </si>
  <si>
    <t>3_06</t>
  </si>
  <si>
    <t>4_01</t>
  </si>
  <si>
    <t>4_02</t>
  </si>
  <si>
    <t>4_03</t>
  </si>
  <si>
    <t>4_04</t>
  </si>
  <si>
    <t>4_05</t>
  </si>
  <si>
    <t>4_06</t>
  </si>
  <si>
    <t>4_07</t>
  </si>
  <si>
    <t>4_08</t>
  </si>
  <si>
    <t>MIDLANDS COMMISSIONING REGION</t>
  </si>
  <si>
    <t>DHU HEALTH CARE C.I.C</t>
  </si>
  <si>
    <t>SOUTH WEST COMMISSIONING REGION</t>
  </si>
  <si>
    <t>DEVON DOCTORS LTD</t>
  </si>
  <si>
    <t>PRACTICE PLUS GROUP</t>
  </si>
  <si>
    <t>EAST OF ENGLAND COMMISSIONING REGION</t>
  </si>
  <si>
    <t>SOUTH EAST COMMISSIONING REGION</t>
  </si>
  <si>
    <t>INTEGRATED CARE 24 LTD</t>
  </si>
  <si>
    <t>ISLE OF WIGHT NHS TRUST</t>
  </si>
  <si>
    <t>DORSET HEALTHCARE UNIVERSITY NHS FOUNDATION TRUST</t>
  </si>
  <si>
    <t>NORTH EAST &amp; YORKSHIRE COMMISSIONING REGION</t>
  </si>
  <si>
    <t>NORTH EAST AMBULANCE SERVICE NHS FOUNDATION TRUST</t>
  </si>
  <si>
    <t>NORTH WEST COMMISSIONING REGION</t>
  </si>
  <si>
    <t>RX7</t>
  </si>
  <si>
    <t>NORTH WEST AMBULANCE SERVICE NHS TRUST</t>
  </si>
  <si>
    <t>WEST MIDLANDS AMBULANCE SERVICE UNIVERSITY NHS FOUNDATION TRUST</t>
  </si>
  <si>
    <t>SOUTH EAST COAST AMBULANCE SERVICE NHS FOUNDATION TRUST</t>
  </si>
  <si>
    <t>SOUTH CENTRAL AMBULANCE SERVICE NHS FOUNDATION TRUST</t>
  </si>
  <si>
    <t>HUC HERTS VALLEY</t>
  </si>
  <si>
    <t>RX8</t>
  </si>
  <si>
    <t>OrganisationCode</t>
  </si>
  <si>
    <t>ContractAreaName</t>
  </si>
  <si>
    <t>RegionName</t>
  </si>
  <si>
    <t>Org Name</t>
  </si>
  <si>
    <t>YORKSHIRE AMBULANCE SERVICE NHS TRUST</t>
  </si>
  <si>
    <t>Report Period</t>
  </si>
  <si>
    <t>Revised Period Name</t>
  </si>
  <si>
    <t>NHS111PS-202223-H2</t>
  </si>
  <si>
    <t>NHS111PS-202324-H1</t>
  </si>
  <si>
    <t>NHS111PS-202324-H2</t>
  </si>
  <si>
    <t>Patients 'Very' or 'Fairly' satisfied as a percentage</t>
  </si>
  <si>
    <t>Patients 'Very' or 'Fairly' dissatisfied as a percentage</t>
  </si>
  <si>
    <t>Not relevant as didn’t
call 111 directly</t>
  </si>
  <si>
    <t>“Overall, how satisfied or dissatisfied were you with the NHS 111 service?”</t>
  </si>
  <si>
    <t>Would have
contacted
GP Practice</t>
  </si>
  <si>
    <t>as %</t>
  </si>
  <si>
    <t>Would have
contacted UTC</t>
  </si>
  <si>
    <t>Contract Area
Ref Codes</t>
  </si>
  <si>
    <t>Contract Area Name</t>
  </si>
  <si>
    <t>Region Code</t>
  </si>
  <si>
    <t>Bristol, North Somerset &amp; South Gloucestershire (BRISDOC)</t>
  </si>
  <si>
    <t>Mid &amp; South Essex</t>
  </si>
  <si>
    <t>Medvivo Group</t>
  </si>
  <si>
    <t>NHS Black Country ICB</t>
  </si>
  <si>
    <t>LONDON AMBULANCE SERVICE NHS TRUST</t>
  </si>
  <si>
    <r>
      <t>The percentages shown with items 4_01 to 4_08 inclusive represent the share of each selection as a proportion of all responses to question 4: </t>
    </r>
    <r>
      <rPr>
        <i/>
        <sz val="9"/>
        <color theme="1"/>
        <rFont val="Arial"/>
        <family val="2"/>
      </rPr>
      <t> "If the NHS 111 service had not been available, would you have contacted another service about your health problem?"</t>
    </r>
  </si>
  <si>
    <t>Statistics » Integrated Urgent Care (including NHS 111) (england.nhs.uk)</t>
  </si>
  <si>
    <t>111AL4</t>
  </si>
  <si>
    <t>West Midlands ICB (DHU)</t>
  </si>
  <si>
    <t>111AL3</t>
  </si>
  <si>
    <t>Cornwall (HUC)</t>
  </si>
  <si>
    <t>Value tally check</t>
  </si>
  <si>
    <t>Patients 'Very' or 'Fairly' satisfied</t>
  </si>
  <si>
    <t>Patients 'Very' or 'Fairly' dissatisfied</t>
  </si>
  <si>
    <t>Footnotes:</t>
  </si>
  <si>
    <t>“If the NHS 111 service had not been available, would you have contacted another service about your health problem?”</t>
  </si>
  <si>
    <t>QUESTIONS FROM MARCH 2022 ONWARDS:</t>
  </si>
  <si>
    <t>The October 2022-March 2023 reporting period had no data submitted by SCAS (Thames Valley and Hampshire &amp; Surrey Heath contract areas), Devon Doctors Ltd (affecting the Somerset Devon Doctors area) nor from HUC for the Cornwall contract area for which they took over reporting from 30/11/22.</t>
  </si>
  <si>
    <t>Region Name</t>
  </si>
  <si>
    <t>111 Telephony Service Provider</t>
  </si>
  <si>
    <t>IUCADC Lead Data Provider</t>
  </si>
  <si>
    <t>Note</t>
  </si>
  <si>
    <t>North East And Yorkshire</t>
  </si>
  <si>
    <t>Y99</t>
  </si>
  <si>
    <t>111 NATIONAL SUPPORT</t>
  </si>
  <si>
    <t>111NR1</t>
  </si>
  <si>
    <t>111AL6</t>
  </si>
  <si>
    <t>BaNES, Swindon &amp; Wiltshire (Medvivo-PPG)</t>
  </si>
  <si>
    <t>111SA1</t>
  </si>
  <si>
    <t>Service Advisor Modules (IC24)</t>
  </si>
  <si>
    <t>111AL5</t>
  </si>
  <si>
    <t>National Resilience (Vocare)</t>
  </si>
  <si>
    <t>111 National Support</t>
  </si>
  <si>
    <t>Region tally check</t>
  </si>
  <si>
    <t>Somerset (HUC)</t>
  </si>
  <si>
    <t>Totally Healthcare / Vocare</t>
  </si>
  <si>
    <r>
      <t xml:space="preserve">NOTE:
</t>
    </r>
    <r>
      <rPr>
        <sz val="11"/>
        <color theme="1"/>
        <rFont val="Calibri"/>
        <family val="2"/>
        <scheme val="minor"/>
      </rPr>
      <t>Two new national support services were introduced to provide additional resources for NHS 111 telephony:
•	National Resilience (started in February 2023) – A proportion of a calls diverted to Vocare during periods when high call volumes are impacting on a provider’s performance; captured in the IUC ADC as contract area ‘111NR1 National Resilience (Vocare)'.
•	Service Advisor Modules (started in March 2023) – A proportion of lower acuity calls from all providers diverted to IC24 after national IVR during periods of high call volume; captured in the IUC ADC as contract area ‘111SA1 Service Advisor Modules (IC24)'.</t>
    </r>
  </si>
  <si>
    <t>Patients 'Very' or 'Fairly' satisfied
as a percentage</t>
  </si>
  <si>
    <t>Contract area ended 30/11/22</t>
  </si>
  <si>
    <t>Contract area ended 31/05/22</t>
  </si>
  <si>
    <t>Contract area ended 30/03/23</t>
  </si>
  <si>
    <t>Contract area ended 25/04/23</t>
  </si>
  <si>
    <t>Contract area ended 01/03/23</t>
  </si>
  <si>
    <t>Contract area ended 27/09/22</t>
  </si>
  <si>
    <t>North East Ambulance Service NHS Foundation Trust (NEAS)</t>
  </si>
  <si>
    <t>Isle of Wight NHS Trust (Iow)</t>
  </si>
  <si>
    <t>DHU HealthCare CIC (DHU)</t>
  </si>
  <si>
    <t>London Central and West Unscheduled Care Collaborative (LCW)</t>
  </si>
  <si>
    <t>London Ambulance Service NHS Trust (LAS)</t>
  </si>
  <si>
    <t>Integrated Care 24 Ltd (IC24)</t>
  </si>
  <si>
    <t>South Central Ambulance Service NHS Foundation Trust (SCAS)</t>
  </si>
  <si>
    <t>Practice Plus Group (PPG)</t>
  </si>
  <si>
    <t>Devon Doctors Ltd (DDOC)</t>
  </si>
  <si>
    <t>Dorset HealthCare (DHC)</t>
  </si>
  <si>
    <t>BrisDoc Healthcare Services Ltd (BRISDOC)</t>
  </si>
  <si>
    <t>Yorkshire Ambulance Service NHS Foundation Trust (YAS)</t>
  </si>
  <si>
    <t>NHS North Of England Commissioning Support Unit (NECS)</t>
  </si>
  <si>
    <t>South East Coast Ambulance Service NHS Foundation Trust (SECAmb)</t>
  </si>
  <si>
    <t>North West Ambulance Service NHS Foundation Trust (NWAS)</t>
  </si>
  <si>
    <t>Midlands and Lancashire Commissioning Support Unit (Blackpool)  ML CSU</t>
  </si>
  <si>
    <t>West Midlands Ambulance Service (WMAS)</t>
  </si>
  <si>
    <t>01K</t>
  </si>
  <si>
    <t>NHS LANCASHIRE AND SOUTH CUMBRIA ICB - 01K</t>
  </si>
  <si>
    <t>HUC returned low survey numbers in Apr-Sep'23 as their previous survey company ceased trading in May and HUC were subsequently unable to collect any surveys for the first three-months of the reporting period.</t>
  </si>
  <si>
    <t>LAS advised that surveys were only collected to up to and including August for the Apr-Sep'23 reporting period.  They are working to ensure full data are available in the next survey period.</t>
  </si>
  <si>
    <r>
      <t xml:space="preserve">SCAS had a low response rate in Apr-Sep'23 as they use a paper survey system.  Also note that a handful of forms returned by patients included more than one selection in section 4 </t>
    </r>
    <r>
      <rPr>
        <i/>
        <sz val="9"/>
        <color theme="1"/>
        <rFont val="Arial"/>
        <family val="2"/>
      </rPr>
      <t xml:space="preserve">'If the NHS 111 service had not been available, would you have contacted another service about your health problem?' </t>
    </r>
    <r>
      <rPr>
        <sz val="9"/>
        <color theme="1"/>
        <rFont val="Arial"/>
        <family val="2"/>
      </rPr>
      <t xml:space="preserve"> This has resulted in the tally of selections exceeding the number of completed surveys for both the Thames Valley and Hampshire &amp; Surrey Heath contract areas.</t>
    </r>
  </si>
  <si>
    <t>IC24 were unable to provide surveys for the Service Advisor Module contract area (111SA1) for the Apr-Sep'23 reporting period.</t>
  </si>
  <si>
    <t>The percentages shown with items 4_01 to 4_08 inclusive represent the share of each selection as a proportion of all responses to question 4:  "If the NHS 111 service had not been available, would you have contacted another service about your health problem?"</t>
  </si>
  <si>
    <t>SCAS had a low response rate in Apr-Sep'23 as they use a paper survey system.  Also note that a handful of forms returned by patients included more than one selection in section 4 'If the NHS 111 service had not been available, would you have contacted another service about your health problem?'  This has resulted in the tally of selections exceeding the number of completed surveys for both the Thames Valley and Hampshire &amp; Surrey Heath contract areas.</t>
  </si>
  <si>
    <t>Footnotes</t>
  </si>
  <si>
    <t>Two new national support services were introduced to provide additional resources for NHS 111 telephony:
• National Resilience (started in February 2023) – A proportion of a calls diverted to Vocare during periods when high call volumes are impacting on a provider’s performance; captured in the IUC ADC as contract area ‘111NR1 National Resilience (Vocare)'.
• Service Advisor Modules (started in March 2023) – A proportion of lower acuity calls from all providers diverted to IC24 after national IVR during periods of high call volume; captured in the IUC ADC as contract area ‘111SA1 Service Advisor Modules (IC24)'.</t>
  </si>
  <si>
    <t>This file was updated on 14 December 2023 to correct an error in how some contract areas were mapped to the Midlands and East of England regions in the Apr'22-Sep'22 and Oct'22-Mar'23 survey periods.  All figures for those regions were affected and have been amended. England level and contract area level data are unaffected by these changes.</t>
  </si>
  <si>
    <t>Contract area ended 28/02/23</t>
  </si>
  <si>
    <t>Thursday 13 June 2024</t>
  </si>
  <si>
    <t>Status</t>
  </si>
  <si>
    <t>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Alternatively, you can contact OSR by emailing:</t>
  </si>
  <si>
    <t>regulation@statistics.gov.uk</t>
  </si>
  <si>
    <t>or via the OSR website.</t>
  </si>
  <si>
    <t xml:space="preserve">  NHS 111 Reporting Contract Areas with associated 111 Telephony Service Providers</t>
  </si>
  <si>
    <t xml:space="preserve">  Integrated Care Boards (ICBs) active from July 2022: NHS 111 / IUC ADC Contract Areas and Service Providers / Lead Data Suppliers</t>
  </si>
  <si>
    <t xml:space="preserve">  NHS 111 Patient Experience Survey: Geography Selector</t>
  </si>
  <si>
    <t>VOCARE LTD</t>
  </si>
  <si>
    <t>Apr'22 to Sep'22</t>
  </si>
  <si>
    <t>Oct'22 to Mar'23</t>
  </si>
  <si>
    <t>Apr'23 to Sep'23</t>
  </si>
  <si>
    <t>Oct'23 to Mar'24</t>
  </si>
  <si>
    <t>This publication sets out responses received by providers of NHS 111 / IUC Services to patient experience surveys conducted between April 2022 and March 2024.  Survey results are collected twice a year and published in June and December; results relating to time periods before October 2020 were included as part of NHS111 MDS statistics publications. See:</t>
  </si>
  <si>
    <t>IUC Operational Insights</t>
  </si>
  <si>
    <t>7 &amp; 8 Wellington Place, Leeds, LS1 4AP</t>
  </si>
  <si>
    <t>england.iuc111insights@nhs.net</t>
  </si>
  <si>
    <r>
      <t>Data for South East London, North East London and North West London (provider LAS) was affected with issue from</t>
    </r>
    <r>
      <rPr>
        <b/>
        <sz val="9"/>
        <color theme="1"/>
        <rFont val="Arial"/>
        <family val="2"/>
      </rPr>
      <t xml:space="preserve"> January to March 2024 inclusive (within the Oct 2023-Mar 2024 period)</t>
    </r>
    <r>
      <rPr>
        <sz val="9"/>
        <color theme="1"/>
        <rFont val="Arial"/>
        <family val="2"/>
      </rPr>
      <t>, where the provider was unable to identify the location of the patients responding to the survey and therefore unable to align them to one of their three contract areas.  It was decided that data collected from these three months would be split as a proportion of calls taken by each of the LAS areas.  This ensured the feedback from these patients was still utilised without affecting the integrity of the collection.
The issue arose because the LAS survey system generates surveys randomly and equally across all their geographical coverage and information on location wasn't recorded, however we are advised the fault has been rectified for future survey periods, and data from the October to December 2023 portion of the current collection period were unaffected.</t>
    </r>
  </si>
  <si>
    <r>
      <t xml:space="preserve">Data for South East London, North East London and North West London (provider LAS) was affected with issue from </t>
    </r>
    <r>
      <rPr>
        <b/>
        <sz val="9"/>
        <color theme="1"/>
        <rFont val="Arial"/>
        <family val="2"/>
      </rPr>
      <t>January to March 2024 inclusive (within the Oct 2023-Mar 2024 period)</t>
    </r>
    <r>
      <rPr>
        <sz val="9"/>
        <color theme="1"/>
        <rFont val="Arial"/>
        <family val="2"/>
      </rPr>
      <t>, where the provider was unable to identify the location of the patients responding to the survey and therefore unable to align them to one of their three contract areas.  It was decided that data collected from these three months would be split as a proportion of calls taken by each of the LAS areas.  This ensured the feedback from these patients was still utilised without affecting the integrity of the collection.
The issue arose because the LAS survey system generates surveys randomly and equally across all their geographical coverage and information on location wasn't recorded, however we are advised the fault has been rectified for future survey periods, and data from the October to December 2023 portion of the current collection period were unaffected.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</si>
</sst>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dd\-mmm\-yyyy"/>
    <numFmt numFmtId="165" formatCode="0.0%"/>
    <numFmt numFmtId="166" formatCode="dd\ mmmm\ yyyy"/>
    <numFmt numFmtId="167" formatCode="mmm\ yyyy"/>
    <numFmt numFmtId="168" formatCode="dd/mm/yy"/>
  </numFmts>
  <fonts count="4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2"/>
      <name val="Arial"/>
      <family val="2"/>
    </font>
    <font>
      <b/>
      <sz val="10"/>
      <name val="Arial"/>
      <family val="2"/>
    </font>
    <font>
      <sz val="10"/>
      <name val="Arial"/>
      <family val="2"/>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b/>
      <sz val="10"/>
      <color theme="0" tint="-4.9989318521683403E-2"/>
      <name val="Arial"/>
      <family val="2"/>
    </font>
    <font>
      <sz val="8"/>
      <name val="Calibri"/>
      <family val="2"/>
      <scheme val="minor"/>
    </font>
    <font>
      <sz val="9"/>
      <color rgb="FF00B0F0"/>
      <name val="Arial"/>
      <family val="2"/>
    </font>
    <font>
      <b/>
      <sz val="11"/>
      <color rgb="FF0070C0"/>
      <name val="Calibri"/>
      <family val="2"/>
      <scheme val="minor"/>
    </font>
    <font>
      <b/>
      <sz val="11"/>
      <color rgb="FF00B0F0"/>
      <name val="Arial"/>
      <family val="2"/>
    </font>
    <font>
      <u/>
      <sz val="10"/>
      <color rgb="FF005EB8"/>
      <name val="Arial"/>
      <family val="2"/>
    </font>
    <font>
      <sz val="10"/>
      <color theme="0" tint="-0.14999847407452621"/>
      <name val="Arial"/>
      <family val="2"/>
    </font>
    <font>
      <sz val="9"/>
      <color theme="1"/>
      <name val="Arial"/>
      <family val="2"/>
    </font>
    <font>
      <i/>
      <sz val="9"/>
      <color theme="1"/>
      <name val="Arial"/>
      <family val="2"/>
    </font>
    <font>
      <sz val="11"/>
      <color theme="0" tint="-0.34998626667073579"/>
      <name val="Calibri"/>
      <family val="2"/>
      <scheme val="minor"/>
    </font>
    <font>
      <sz val="10"/>
      <color rgb="FFFF0000"/>
      <name val="Arial"/>
      <family val="2"/>
    </font>
    <font>
      <b/>
      <sz val="9"/>
      <color theme="1"/>
      <name val="Arial"/>
      <family val="2"/>
    </font>
    <font>
      <b/>
      <sz val="10"/>
      <color theme="0"/>
      <name val="Arial"/>
      <family val="2"/>
    </font>
    <font>
      <sz val="9"/>
      <name val="Arial"/>
      <family val="2"/>
    </font>
    <font>
      <b/>
      <sz val="11"/>
      <color theme="0"/>
      <name val="Arial"/>
      <family val="2"/>
    </font>
    <font>
      <b/>
      <sz val="12"/>
      <color theme="0"/>
      <name val="Arial"/>
      <family val="2"/>
    </font>
    <font>
      <b/>
      <sz val="14"/>
      <color theme="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70C0"/>
        <bgColor indexed="64"/>
      </patternFill>
    </fill>
    <fill>
      <patternFill patternType="solid">
        <fgColor theme="0" tint="-0.34998626667073579"/>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41" fontId="1" fillId="0" borderId="0" applyFont="0" applyFill="0" applyBorder="0" applyAlignment="0" applyProtection="0"/>
    <xf numFmtId="0" fontId="23" fillId="0" borderId="0"/>
  </cellStyleXfs>
  <cellXfs count="146">
    <xf numFmtId="0" fontId="0" fillId="0" borderId="0" xfId="0"/>
    <xf numFmtId="14" fontId="0" fillId="0" borderId="0" xfId="0" applyNumberFormat="1"/>
    <xf numFmtId="0" fontId="20" fillId="0" borderId="0" xfId="0" applyFont="1"/>
    <xf numFmtId="0" fontId="0" fillId="33" borderId="0" xfId="0" applyFill="1"/>
    <xf numFmtId="0" fontId="16" fillId="0" borderId="0" xfId="0" applyFont="1"/>
    <xf numFmtId="0" fontId="25" fillId="33" borderId="0" xfId="0" applyFont="1" applyFill="1"/>
    <xf numFmtId="0" fontId="0" fillId="0" borderId="0" xfId="0" quotePrefix="1"/>
    <xf numFmtId="0" fontId="22" fillId="33" borderId="0" xfId="0" applyFont="1" applyFill="1"/>
    <xf numFmtId="4" fontId="28" fillId="0" borderId="0" xfId="0" applyNumberFormat="1" applyFont="1"/>
    <xf numFmtId="0" fontId="28" fillId="0" borderId="0" xfId="0" applyFont="1"/>
    <xf numFmtId="3" fontId="28" fillId="0" borderId="0" xfId="0" applyNumberFormat="1" applyFont="1"/>
    <xf numFmtId="0" fontId="20" fillId="0" borderId="0" xfId="0" applyFont="1" applyAlignment="1">
      <alignment wrapText="1"/>
    </xf>
    <xf numFmtId="0" fontId="20" fillId="0" borderId="11" xfId="0" applyFont="1" applyBorder="1" applyAlignment="1">
      <alignment wrapText="1"/>
    </xf>
    <xf numFmtId="3" fontId="20" fillId="0" borderId="0" xfId="0" applyNumberFormat="1" applyFont="1"/>
    <xf numFmtId="4" fontId="31" fillId="0" borderId="0" xfId="0" applyNumberFormat="1" applyFont="1"/>
    <xf numFmtId="0" fontId="29" fillId="0" borderId="0" xfId="0" applyFont="1"/>
    <xf numFmtId="164" fontId="20" fillId="0" borderId="0" xfId="0" applyNumberFormat="1" applyFont="1"/>
    <xf numFmtId="0" fontId="30" fillId="0" borderId="0" xfId="0" applyFont="1"/>
    <xf numFmtId="164" fontId="22" fillId="35" borderId="12" xfId="0" applyNumberFormat="1" applyFont="1" applyFill="1" applyBorder="1" applyAlignment="1">
      <alignment horizontal="center"/>
    </xf>
    <xf numFmtId="0" fontId="24" fillId="0" borderId="0" xfId="0" applyFont="1"/>
    <xf numFmtId="0" fontId="33" fillId="0" borderId="0" xfId="0" applyFont="1" applyAlignment="1">
      <alignment horizontal="left" vertical="center"/>
    </xf>
    <xf numFmtId="0" fontId="34" fillId="33" borderId="0" xfId="0" applyFont="1" applyFill="1"/>
    <xf numFmtId="0" fontId="20" fillId="0" borderId="11" xfId="0" applyFont="1" applyBorder="1" applyAlignment="1">
      <alignment horizontal="right" wrapText="1"/>
    </xf>
    <xf numFmtId="0" fontId="28" fillId="0" borderId="11" xfId="0" applyFont="1" applyBorder="1" applyAlignment="1">
      <alignment horizontal="right"/>
    </xf>
    <xf numFmtId="0" fontId="21" fillId="33" borderId="0" xfId="0" applyFont="1" applyFill="1"/>
    <xf numFmtId="0" fontId="23" fillId="33" borderId="0" xfId="0" applyFont="1" applyFill="1"/>
    <xf numFmtId="0" fontId="18" fillId="33" borderId="0" xfId="43" applyNumberFormat="1" applyFill="1" applyBorder="1" applyAlignment="1"/>
    <xf numFmtId="0" fontId="36" fillId="33" borderId="0" xfId="44" applyNumberFormat="1" applyFont="1" applyFill="1"/>
    <xf numFmtId="167" fontId="20" fillId="0" borderId="0" xfId="0" applyNumberFormat="1" applyFont="1"/>
    <xf numFmtId="0" fontId="20" fillId="0" borderId="11" xfId="0" applyFont="1" applyBorder="1" applyAlignment="1">
      <alignment horizontal="center"/>
    </xf>
    <xf numFmtId="0" fontId="35" fillId="0" borderId="0" xfId="0" applyFont="1" applyAlignment="1">
      <alignment horizontal="right"/>
    </xf>
    <xf numFmtId="0" fontId="20" fillId="0" borderId="0" xfId="0" applyFont="1" applyAlignment="1">
      <alignment horizontal="right"/>
    </xf>
    <xf numFmtId="0" fontId="37" fillId="0" borderId="0" xfId="0" applyFont="1"/>
    <xf numFmtId="0" fontId="28" fillId="33" borderId="0" xfId="0" applyFont="1" applyFill="1"/>
    <xf numFmtId="0" fontId="20" fillId="33" borderId="0" xfId="0" applyFont="1" applyFill="1"/>
    <xf numFmtId="3" fontId="20" fillId="33" borderId="0" xfId="0" applyNumberFormat="1" applyFont="1" applyFill="1"/>
    <xf numFmtId="14" fontId="16" fillId="34" borderId="0" xfId="0" applyNumberFormat="1" applyFont="1" applyFill="1"/>
    <xf numFmtId="0" fontId="0" fillId="34" borderId="0" xfId="0" applyFill="1"/>
    <xf numFmtId="164" fontId="20" fillId="0" borderId="0" xfId="0" applyNumberFormat="1" applyFont="1" applyAlignment="1">
      <alignment horizontal="right"/>
    </xf>
    <xf numFmtId="168" fontId="24" fillId="33" borderId="0" xfId="0" applyNumberFormat="1" applyFont="1" applyFill="1"/>
    <xf numFmtId="0" fontId="20" fillId="0" borderId="0" xfId="0" applyFont="1" applyAlignment="1">
      <alignment horizontal="center"/>
    </xf>
    <xf numFmtId="165" fontId="25" fillId="0" borderId="0" xfId="1" applyNumberFormat="1" applyFont="1"/>
    <xf numFmtId="3" fontId="24" fillId="0" borderId="0" xfId="0" applyNumberFormat="1" applyFont="1"/>
    <xf numFmtId="0" fontId="20" fillId="0" borderId="0" xfId="0" applyFont="1" applyAlignment="1">
      <alignment horizontal="right" wrapText="1"/>
    </xf>
    <xf numFmtId="0" fontId="25" fillId="0" borderId="0" xfId="0" applyFont="1"/>
    <xf numFmtId="0" fontId="25" fillId="0" borderId="0" xfId="0" applyFont="1" applyAlignment="1">
      <alignment horizontal="center"/>
    </xf>
    <xf numFmtId="3" fontId="25" fillId="0" borderId="0" xfId="0" applyNumberFormat="1" applyFont="1"/>
    <xf numFmtId="3" fontId="25" fillId="33" borderId="0" xfId="0" applyNumberFormat="1" applyFont="1" applyFill="1"/>
    <xf numFmtId="0" fontId="25" fillId="0" borderId="0" xfId="0" quotePrefix="1" applyFont="1" applyAlignment="1">
      <alignment horizontal="right" wrapText="1"/>
    </xf>
    <xf numFmtId="165" fontId="25" fillId="0" borderId="0" xfId="1" applyNumberFormat="1" applyFont="1" applyBorder="1"/>
    <xf numFmtId="0" fontId="28" fillId="0" borderId="0" xfId="0" applyFont="1" applyAlignment="1">
      <alignment vertical="center"/>
    </xf>
    <xf numFmtId="0" fontId="20" fillId="0" borderId="0" xfId="0" applyFont="1" applyAlignment="1">
      <alignment vertical="center"/>
    </xf>
    <xf numFmtId="3" fontId="20" fillId="0" borderId="0" xfId="0" applyNumberFormat="1" applyFont="1" applyAlignment="1">
      <alignment vertical="center"/>
    </xf>
    <xf numFmtId="3" fontId="24" fillId="0" borderId="0" xfId="0" applyNumberFormat="1" applyFont="1" applyAlignment="1">
      <alignment vertical="center"/>
    </xf>
    <xf numFmtId="0" fontId="35" fillId="0" borderId="13" xfId="0" applyFont="1" applyBorder="1" applyAlignment="1">
      <alignment horizontal="right"/>
    </xf>
    <xf numFmtId="0" fontId="16" fillId="0" borderId="0" xfId="0" applyFont="1" applyAlignment="1">
      <alignment horizontal="right"/>
    </xf>
    <xf numFmtId="0" fontId="0" fillId="0" borderId="0" xfId="0" applyAlignment="1">
      <alignment horizontal="right"/>
    </xf>
    <xf numFmtId="0" fontId="14" fillId="0" borderId="0" xfId="0" applyFont="1"/>
    <xf numFmtId="0" fontId="0" fillId="0" borderId="10" xfId="0" applyBorder="1" applyAlignment="1">
      <alignment horizontal="left" vertical="center"/>
    </xf>
    <xf numFmtId="0" fontId="0" fillId="33" borderId="10" xfId="0" applyFill="1" applyBorder="1" applyAlignment="1">
      <alignment horizontal="left" vertical="center"/>
    </xf>
    <xf numFmtId="0" fontId="38" fillId="0" borderId="0" xfId="0" applyFont="1"/>
    <xf numFmtId="0" fontId="38" fillId="0" borderId="0" xfId="0" applyFont="1" applyAlignment="1">
      <alignment vertical="top" wrapText="1"/>
    </xf>
    <xf numFmtId="0" fontId="25" fillId="0" borderId="0" xfId="0" applyFont="1" applyAlignment="1">
      <alignment horizontal="right" wrapText="1"/>
    </xf>
    <xf numFmtId="0" fontId="0" fillId="35" borderId="0" xfId="0" applyFill="1"/>
    <xf numFmtId="0" fontId="37" fillId="0" borderId="0" xfId="0" applyFont="1" applyAlignment="1">
      <alignment horizontal="right" wrapText="1"/>
    </xf>
    <xf numFmtId="165" fontId="19" fillId="0" borderId="0" xfId="1" applyNumberFormat="1" applyFont="1" applyBorder="1"/>
    <xf numFmtId="0" fontId="20" fillId="35" borderId="0" xfId="0" applyFont="1" applyFill="1"/>
    <xf numFmtId="0" fontId="28" fillId="35" borderId="0" xfId="0" applyFont="1" applyFill="1"/>
    <xf numFmtId="3" fontId="20" fillId="35" borderId="0" xfId="0" applyNumberFormat="1" applyFont="1" applyFill="1"/>
    <xf numFmtId="3" fontId="25" fillId="35" borderId="0" xfId="0" applyNumberFormat="1" applyFont="1" applyFill="1"/>
    <xf numFmtId="3" fontId="20" fillId="35" borderId="0" xfId="0" applyNumberFormat="1" applyFont="1" applyFill="1" applyAlignment="1">
      <alignment horizontal="right"/>
    </xf>
    <xf numFmtId="0" fontId="0" fillId="0" borderId="10" xfId="0" applyBorder="1"/>
    <xf numFmtId="0" fontId="0" fillId="0" borderId="10" xfId="0" applyBorder="1" applyAlignment="1">
      <alignment vertical="center"/>
    </xf>
    <xf numFmtId="0" fontId="0" fillId="33" borderId="10" xfId="0" applyFill="1" applyBorder="1" applyAlignment="1">
      <alignment vertical="center"/>
    </xf>
    <xf numFmtId="0" fontId="40" fillId="0" borderId="10" xfId="0" applyFont="1" applyBorder="1" applyAlignment="1">
      <alignment horizontal="left" vertical="center"/>
    </xf>
    <xf numFmtId="0" fontId="40" fillId="0" borderId="10" xfId="0" applyFont="1" applyBorder="1" applyAlignment="1">
      <alignment vertical="center"/>
    </xf>
    <xf numFmtId="0" fontId="40" fillId="0" borderId="10" xfId="0" applyFont="1" applyBorder="1"/>
    <xf numFmtId="0" fontId="40" fillId="0" borderId="0" xfId="0" applyFont="1"/>
    <xf numFmtId="164" fontId="20" fillId="0" borderId="10" xfId="0" applyNumberFormat="1" applyFont="1" applyBorder="1" applyAlignment="1">
      <alignment horizontal="right"/>
    </xf>
    <xf numFmtId="164" fontId="20" fillId="0" borderId="10" xfId="0" applyNumberFormat="1" applyFont="1" applyBorder="1" applyAlignment="1">
      <alignment horizontal="right" wrapText="1"/>
    </xf>
    <xf numFmtId="165" fontId="25" fillId="0" borderId="10" xfId="1" applyNumberFormat="1" applyFont="1" applyBorder="1"/>
    <xf numFmtId="0" fontId="23" fillId="0" borderId="10" xfId="0" applyFont="1" applyBorder="1" applyAlignment="1">
      <alignment horizontal="right" vertical="top" wrapText="1"/>
    </xf>
    <xf numFmtId="3" fontId="20" fillId="0" borderId="10" xfId="0" applyNumberFormat="1" applyFont="1" applyBorder="1"/>
    <xf numFmtId="0" fontId="22" fillId="0" borderId="10" xfId="0" quotePrefix="1" applyFont="1" applyBorder="1" applyAlignment="1">
      <alignment horizontal="right" vertical="top" wrapText="1"/>
    </xf>
    <xf numFmtId="0" fontId="22" fillId="0" borderId="10" xfId="0" applyFont="1" applyBorder="1" applyAlignment="1">
      <alignment horizontal="right" vertical="top" wrapText="1"/>
    </xf>
    <xf numFmtId="0" fontId="19" fillId="35" borderId="0" xfId="0" applyFont="1" applyFill="1" applyAlignment="1">
      <alignment horizontal="right"/>
    </xf>
    <xf numFmtId="4" fontId="41" fillId="0" borderId="0" xfId="0" applyNumberFormat="1" applyFont="1"/>
    <xf numFmtId="0" fontId="41" fillId="0" borderId="0" xfId="0" applyFont="1"/>
    <xf numFmtId="0" fontId="41" fillId="0" borderId="0" xfId="0" applyFont="1" applyAlignment="1">
      <alignment wrapText="1"/>
    </xf>
    <xf numFmtId="14" fontId="41" fillId="0" borderId="0" xfId="0" applyNumberFormat="1" applyFont="1"/>
    <xf numFmtId="0" fontId="41" fillId="33" borderId="0" xfId="0" applyFont="1" applyFill="1"/>
    <xf numFmtId="0" fontId="0" fillId="0" borderId="10" xfId="0" applyBorder="1" applyAlignment="1">
      <alignment horizontal="center" vertical="center"/>
    </xf>
    <xf numFmtId="0" fontId="40" fillId="0" borderId="10" xfId="0" applyFont="1" applyBorder="1" applyAlignment="1">
      <alignment horizontal="center" vertical="center"/>
    </xf>
    <xf numFmtId="0" fontId="0" fillId="33" borderId="10" xfId="0" applyFill="1" applyBorder="1" applyAlignment="1">
      <alignment horizontal="center" vertical="center"/>
    </xf>
    <xf numFmtId="0" fontId="0" fillId="0" borderId="0" xfId="0" applyAlignment="1">
      <alignment horizontal="center"/>
    </xf>
    <xf numFmtId="0" fontId="0" fillId="0" borderId="10" xfId="0" applyBorder="1" applyAlignment="1">
      <alignment horizontal="left"/>
    </xf>
    <xf numFmtId="0" fontId="42" fillId="0" borderId="0" xfId="0" applyFont="1"/>
    <xf numFmtId="0" fontId="14" fillId="33" borderId="0" xfId="0" applyFont="1" applyFill="1"/>
    <xf numFmtId="0" fontId="25" fillId="0" borderId="0" xfId="0" applyFont="1" applyAlignment="1">
      <alignment vertical="top"/>
    </xf>
    <xf numFmtId="0" fontId="44" fillId="0" borderId="0" xfId="0" applyFont="1" applyAlignment="1">
      <alignment vertical="top" wrapText="1"/>
    </xf>
    <xf numFmtId="0" fontId="0" fillId="33" borderId="0" xfId="0" applyFill="1" applyAlignment="1">
      <alignment horizontal="center"/>
    </xf>
    <xf numFmtId="0" fontId="20" fillId="37" borderId="0" xfId="0" applyFont="1" applyFill="1"/>
    <xf numFmtId="0" fontId="43" fillId="37" borderId="0" xfId="0" applyFont="1" applyFill="1" applyAlignment="1">
      <alignment vertical="center"/>
    </xf>
    <xf numFmtId="4" fontId="43" fillId="37" borderId="0" xfId="0" applyNumberFormat="1" applyFont="1" applyFill="1" applyAlignment="1">
      <alignment vertical="center"/>
    </xf>
    <xf numFmtId="0" fontId="24" fillId="37" borderId="0" xfId="0" applyFont="1" applyFill="1" applyAlignment="1">
      <alignment vertical="center"/>
    </xf>
    <xf numFmtId="0" fontId="45" fillId="37" borderId="0" xfId="0" applyFont="1" applyFill="1" applyAlignment="1">
      <alignment vertical="center"/>
    </xf>
    <xf numFmtId="0" fontId="46" fillId="37" borderId="0" xfId="0" applyFont="1" applyFill="1" applyAlignment="1">
      <alignment vertical="center"/>
    </xf>
    <xf numFmtId="0" fontId="45" fillId="37" borderId="0" xfId="0" applyFont="1" applyFill="1"/>
    <xf numFmtId="0" fontId="17" fillId="33" borderId="0" xfId="0" applyFont="1" applyFill="1" applyAlignment="1">
      <alignment vertical="center"/>
    </xf>
    <xf numFmtId="0" fontId="17" fillId="37" borderId="0" xfId="0" applyFont="1" applyFill="1" applyAlignment="1">
      <alignment vertical="center"/>
    </xf>
    <xf numFmtId="0" fontId="13" fillId="37" borderId="0" xfId="0" applyFont="1" applyFill="1" applyAlignment="1">
      <alignment vertical="center"/>
    </xf>
    <xf numFmtId="0" fontId="25" fillId="36" borderId="10" xfId="0" applyFont="1" applyFill="1" applyBorder="1" applyAlignment="1">
      <alignment vertical="top" wrapText="1"/>
    </xf>
    <xf numFmtId="0" fontId="0" fillId="33" borderId="10" xfId="0" applyFill="1" applyBorder="1"/>
    <xf numFmtId="0" fontId="0" fillId="33" borderId="10" xfId="0" applyFill="1" applyBorder="1" applyAlignment="1">
      <alignment wrapText="1"/>
    </xf>
    <xf numFmtId="0" fontId="16" fillId="36" borderId="10" xfId="0" applyFont="1" applyFill="1" applyBorder="1" applyAlignment="1">
      <alignment horizontal="center" vertical="center" wrapText="1"/>
    </xf>
    <xf numFmtId="0" fontId="16" fillId="36" borderId="10" xfId="0" applyFont="1" applyFill="1" applyBorder="1" applyAlignment="1">
      <alignment horizontal="center" vertical="center"/>
    </xf>
    <xf numFmtId="0" fontId="0" fillId="37" borderId="0" xfId="0" applyFill="1"/>
    <xf numFmtId="0" fontId="0" fillId="37" borderId="0" xfId="0" applyFill="1" applyAlignment="1">
      <alignment horizontal="center"/>
    </xf>
    <xf numFmtId="0" fontId="47" fillId="37" borderId="0" xfId="0" applyFont="1" applyFill="1" applyAlignment="1">
      <alignment vertical="center"/>
    </xf>
    <xf numFmtId="0" fontId="46" fillId="37" borderId="22" xfId="0" applyFont="1" applyFill="1" applyBorder="1" applyAlignment="1">
      <alignment vertical="center"/>
    </xf>
    <xf numFmtId="4" fontId="46" fillId="37" borderId="23" xfId="0" applyNumberFormat="1" applyFont="1" applyFill="1" applyBorder="1" applyAlignment="1">
      <alignment vertical="center"/>
    </xf>
    <xf numFmtId="0" fontId="46" fillId="37" borderId="23" xfId="0" applyFont="1" applyFill="1" applyBorder="1" applyAlignment="1">
      <alignment vertical="center"/>
    </xf>
    <xf numFmtId="3" fontId="46" fillId="37" borderId="23" xfId="0" applyNumberFormat="1" applyFont="1" applyFill="1" applyBorder="1" applyAlignment="1">
      <alignment vertical="center"/>
    </xf>
    <xf numFmtId="0" fontId="20" fillId="0" borderId="23" xfId="0" applyFont="1" applyBorder="1"/>
    <xf numFmtId="0" fontId="42" fillId="0" borderId="0" xfId="0" applyFont="1" applyAlignment="1">
      <alignment vertical="top" wrapText="1"/>
    </xf>
    <xf numFmtId="1" fontId="0" fillId="0" borderId="0" xfId="0" applyNumberFormat="1"/>
    <xf numFmtId="0" fontId="0" fillId="38" borderId="0" xfId="0" applyFill="1"/>
    <xf numFmtId="0" fontId="18" fillId="33" borderId="0" xfId="43" applyNumberFormat="1" applyFill="1"/>
    <xf numFmtId="0" fontId="23" fillId="33" borderId="0" xfId="0" applyFont="1" applyFill="1" applyAlignment="1">
      <alignment horizontal="left" vertical="top" wrapText="1"/>
    </xf>
    <xf numFmtId="0" fontId="0" fillId="0" borderId="0" xfId="0" applyAlignment="1">
      <alignment horizontal="left" vertical="top" wrapText="1"/>
    </xf>
    <xf numFmtId="0" fontId="18" fillId="0" borderId="0" xfId="43" applyFill="1" applyAlignment="1">
      <alignment horizontal="left" vertical="top" wrapText="1"/>
    </xf>
    <xf numFmtId="166" fontId="16" fillId="0" borderId="0" xfId="0" applyNumberFormat="1" applyFont="1" applyAlignment="1">
      <alignment horizontal="left"/>
    </xf>
    <xf numFmtId="0" fontId="0" fillId="33" borderId="0" xfId="0" applyFill="1" applyAlignment="1">
      <alignment horizontal="left" vertical="top" wrapText="1"/>
    </xf>
    <xf numFmtId="0" fontId="38" fillId="33" borderId="0" xfId="0" applyFont="1" applyFill="1" applyAlignment="1">
      <alignment horizontal="left" vertical="top" wrapText="1"/>
    </xf>
    <xf numFmtId="0" fontId="20" fillId="0" borderId="11" xfId="0" applyFont="1" applyBorder="1" applyAlignment="1">
      <alignment horizontal="center"/>
    </xf>
    <xf numFmtId="0" fontId="35" fillId="0" borderId="13" xfId="0" applyFont="1" applyBorder="1" applyAlignment="1">
      <alignment horizontal="center"/>
    </xf>
    <xf numFmtId="0" fontId="38" fillId="0" borderId="0" xfId="0" applyFont="1" applyAlignment="1">
      <alignment horizontal="left" vertical="top" wrapText="1"/>
    </xf>
    <xf numFmtId="0" fontId="38" fillId="0" borderId="0" xfId="0" applyFont="1" applyAlignment="1">
      <alignment horizontal="left" vertical="top"/>
    </xf>
    <xf numFmtId="0" fontId="16" fillId="33" borderId="14" xfId="0" applyFont="1" applyFill="1" applyBorder="1" applyAlignment="1">
      <alignment horizontal="left" vertical="top" wrapText="1"/>
    </xf>
    <xf numFmtId="0" fontId="0" fillId="33" borderId="15" xfId="0" applyFill="1" applyBorder="1" applyAlignment="1">
      <alignment horizontal="left" vertical="top" wrapText="1"/>
    </xf>
    <xf numFmtId="0" fontId="0" fillId="33" borderId="16" xfId="0" applyFill="1" applyBorder="1" applyAlignment="1">
      <alignment horizontal="left" vertical="top" wrapText="1"/>
    </xf>
    <xf numFmtId="0" fontId="0" fillId="33" borderId="17" xfId="0" applyFill="1" applyBorder="1" applyAlignment="1">
      <alignment horizontal="left" vertical="top" wrapText="1"/>
    </xf>
    <xf numFmtId="0" fontId="0" fillId="33" borderId="18" xfId="0" applyFill="1" applyBorder="1" applyAlignment="1">
      <alignment horizontal="left" vertical="top" wrapText="1"/>
    </xf>
    <xf numFmtId="0" fontId="0" fillId="33" borderId="19" xfId="0" applyFill="1" applyBorder="1" applyAlignment="1">
      <alignment horizontal="left" vertical="top" wrapText="1"/>
    </xf>
    <xf numFmtId="0" fontId="0" fillId="33" borderId="20" xfId="0" applyFill="1" applyBorder="1" applyAlignment="1">
      <alignment horizontal="left" vertical="top" wrapText="1"/>
    </xf>
    <xf numFmtId="0" fontId="0" fillId="33" borderId="21" xfId="0" applyFill="1" applyBorder="1" applyAlignment="1">
      <alignment horizontal="left" vertical="top"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0]" xfId="44" builtinId="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5" xr:uid="{8CE62297-0857-4F1C-89CD-289898B5E8F3}"/>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15">
    <dxf>
      <font>
        <color theme="0"/>
      </font>
    </dxf>
    <dxf>
      <font>
        <color theme="0"/>
      </font>
    </dxf>
    <dxf>
      <font>
        <color rgb="FF9C0006"/>
      </font>
      <fill>
        <patternFill>
          <bgColor rgb="FFFFC7CE"/>
        </patternFill>
      </fill>
    </dxf>
    <dxf>
      <fill>
        <patternFill>
          <bgColor rgb="FFFFFF00"/>
        </patternFill>
      </fill>
    </dxf>
    <dxf>
      <fill>
        <patternFill>
          <bgColor theme="8" tint="0.79998168889431442"/>
        </patternFill>
      </fill>
    </dxf>
    <dxf>
      <font>
        <color theme="0"/>
      </font>
    </dxf>
    <dxf>
      <font>
        <color theme="0"/>
      </font>
    </dxf>
    <dxf>
      <font>
        <color rgb="FF9C0006"/>
      </font>
      <fill>
        <patternFill>
          <bgColor rgb="FFFFC7CE"/>
        </patternFill>
      </fill>
    </dxf>
    <dxf>
      <fill>
        <patternFill>
          <bgColor rgb="FFFFFF00"/>
        </patternFill>
      </fill>
    </dxf>
    <dxf>
      <fill>
        <patternFill>
          <bgColor theme="8" tint="0.79998168889431442"/>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ill>
        <patternFill>
          <bgColor rgb="FFFFFF00"/>
        </patternFill>
      </fill>
    </dxf>
  </dxfs>
  <tableStyles count="0" defaultTableStyle="TableStyleMedium2" defaultPivotStyle="PivotStyleLight16"/>
  <colors>
    <mruColors>
      <color rgb="FFFFCC00"/>
      <color rgb="FFFF9933"/>
      <color rgb="FFFFC1C1"/>
      <color rgb="FFFFE5E5"/>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sz="1100"/>
              <a:t>NHS 111 Patient Experience Survey - Overall, how satisfied or dissatisfied were you with the NHS 111 service?</a:t>
            </a:r>
          </a:p>
        </c:rich>
      </c:tx>
      <c:layout>
        <c:manualLayout>
          <c:xMode val="edge"/>
          <c:yMode val="edge"/>
          <c:x val="8.107318550471998E-2"/>
          <c:y val="6.673348028165788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518335421140539E-2"/>
          <c:y val="0.20744643484369513"/>
          <c:w val="0.69848822837107838"/>
          <c:h val="0.52801822323462411"/>
        </c:manualLayout>
      </c:layout>
      <c:barChart>
        <c:barDir val="col"/>
        <c:grouping val="percentStacked"/>
        <c:varyColors val="0"/>
        <c:ser>
          <c:idx val="0"/>
          <c:order val="0"/>
          <c:tx>
            <c:strRef>
              <c:f>'Satisfaction Chart'!$AM$12</c:f>
              <c:strCache>
                <c:ptCount val="1"/>
                <c:pt idx="0">
                  <c:v>Patients 'Very' or 'Fairly' satisfied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Chart'!$AN$11:$AQ$11</c:f>
              <c:strCache>
                <c:ptCount val="4"/>
                <c:pt idx="0">
                  <c:v>Apr'22 to Sep'22</c:v>
                </c:pt>
                <c:pt idx="1">
                  <c:v>Oct'22 to Mar'23</c:v>
                </c:pt>
                <c:pt idx="2">
                  <c:v>Apr'23 to Sep'23</c:v>
                </c:pt>
                <c:pt idx="3">
                  <c:v>Oct'23 to Mar'24</c:v>
                </c:pt>
              </c:strCache>
            </c:strRef>
          </c:cat>
          <c:val>
            <c:numRef>
              <c:f>'Satisfaction Chart'!$AN$12:$AQ$12</c:f>
              <c:numCache>
                <c:formatCode>0.0%</c:formatCode>
                <c:ptCount val="4"/>
                <c:pt idx="0">
                  <c:v>0.76321916938317591</c:v>
                </c:pt>
                <c:pt idx="1">
                  <c:v>0.73346420197393536</c:v>
                </c:pt>
                <c:pt idx="2">
                  <c:v>0.76408807153703395</c:v>
                </c:pt>
                <c:pt idx="3">
                  <c:v>0.7428747496533662</c:v>
                </c:pt>
              </c:numCache>
            </c:numRef>
          </c:val>
          <c:extLst>
            <c:ext xmlns:c16="http://schemas.microsoft.com/office/drawing/2014/chart" uri="{C3380CC4-5D6E-409C-BE32-E72D297353CC}">
              <c16:uniqueId val="{00000000-33F9-49FC-9F2B-45A7A13242DD}"/>
            </c:ext>
          </c:extLst>
        </c:ser>
        <c:ser>
          <c:idx val="1"/>
          <c:order val="1"/>
          <c:tx>
            <c:strRef>
              <c:f>'Satisfaction Chart'!$AM$13</c:f>
              <c:strCache>
                <c:ptCount val="1"/>
                <c:pt idx="0">
                  <c:v>Neither satisfied nor dissatisfied with 111 service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Chart'!$AN$11:$AQ$11</c:f>
              <c:strCache>
                <c:ptCount val="4"/>
                <c:pt idx="0">
                  <c:v>Apr'22 to Sep'22</c:v>
                </c:pt>
                <c:pt idx="1">
                  <c:v>Oct'22 to Mar'23</c:v>
                </c:pt>
                <c:pt idx="2">
                  <c:v>Apr'23 to Sep'23</c:v>
                </c:pt>
                <c:pt idx="3">
                  <c:v>Oct'23 to Mar'24</c:v>
                </c:pt>
              </c:strCache>
            </c:strRef>
          </c:cat>
          <c:val>
            <c:numRef>
              <c:f>'Satisfaction Chart'!$AN$13:$AQ$13</c:f>
              <c:numCache>
                <c:formatCode>0.0%</c:formatCode>
                <c:ptCount val="4"/>
                <c:pt idx="0">
                  <c:v>7.1715846069175734E-2</c:v>
                </c:pt>
                <c:pt idx="1">
                  <c:v>6.7015649708271993E-2</c:v>
                </c:pt>
                <c:pt idx="2">
                  <c:v>5.4327653112873291E-2</c:v>
                </c:pt>
                <c:pt idx="3">
                  <c:v>5.6206028860473475E-2</c:v>
                </c:pt>
              </c:numCache>
            </c:numRef>
          </c:val>
          <c:extLst>
            <c:ext xmlns:c16="http://schemas.microsoft.com/office/drawing/2014/chart" uri="{C3380CC4-5D6E-409C-BE32-E72D297353CC}">
              <c16:uniqueId val="{00000001-33F9-49FC-9F2B-45A7A13242DD}"/>
            </c:ext>
          </c:extLst>
        </c:ser>
        <c:ser>
          <c:idx val="2"/>
          <c:order val="2"/>
          <c:tx>
            <c:strRef>
              <c:f>'Satisfaction Chart'!$AM$14</c:f>
              <c:strCache>
                <c:ptCount val="1"/>
                <c:pt idx="0">
                  <c:v>Patients 'Very' or 'Fairly' dissatisfied</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Chart'!$AN$11:$AQ$11</c:f>
              <c:strCache>
                <c:ptCount val="4"/>
                <c:pt idx="0">
                  <c:v>Apr'22 to Sep'22</c:v>
                </c:pt>
                <c:pt idx="1">
                  <c:v>Oct'22 to Mar'23</c:v>
                </c:pt>
                <c:pt idx="2">
                  <c:v>Apr'23 to Sep'23</c:v>
                </c:pt>
                <c:pt idx="3">
                  <c:v>Oct'23 to Mar'24</c:v>
                </c:pt>
              </c:strCache>
            </c:strRef>
          </c:cat>
          <c:val>
            <c:numRef>
              <c:f>'Satisfaction Chart'!$AN$14:$AQ$14</c:f>
              <c:numCache>
                <c:formatCode>0.0%</c:formatCode>
                <c:ptCount val="4"/>
                <c:pt idx="0">
                  <c:v>0.16506498454764829</c:v>
                </c:pt>
                <c:pt idx="1">
                  <c:v>0.19952014831779269</c:v>
                </c:pt>
                <c:pt idx="2">
                  <c:v>0.18158427535009281</c:v>
                </c:pt>
                <c:pt idx="3">
                  <c:v>0.20091922148616032</c:v>
                </c:pt>
              </c:numCache>
            </c:numRef>
          </c:val>
          <c:extLst>
            <c:ext xmlns:c16="http://schemas.microsoft.com/office/drawing/2014/chart" uri="{C3380CC4-5D6E-409C-BE32-E72D297353CC}">
              <c16:uniqueId val="{00000002-33F9-49FC-9F2B-45A7A13242DD}"/>
            </c:ext>
          </c:extLst>
        </c:ser>
        <c:dLbls>
          <c:showLegendKey val="0"/>
          <c:showVal val="0"/>
          <c:showCatName val="0"/>
          <c:showSerName val="0"/>
          <c:showPercent val="0"/>
          <c:showBubbleSize val="0"/>
        </c:dLbls>
        <c:gapWidth val="150"/>
        <c:overlap val="100"/>
        <c:axId val="1593089792"/>
        <c:axId val="1179263920"/>
      </c:barChart>
      <c:catAx>
        <c:axId val="15930897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1050" b="1" i="0" u="none" strike="noStrike" kern="1200" baseline="0">
                <a:solidFill>
                  <a:schemeClr val="tx2"/>
                </a:solidFill>
                <a:latin typeface="+mn-lt"/>
                <a:ea typeface="+mn-ea"/>
                <a:cs typeface="+mn-cs"/>
              </a:defRPr>
            </a:pPr>
            <a:endParaRPr lang="en-US"/>
          </a:p>
        </c:txPr>
        <c:crossAx val="1179263920"/>
        <c:crossesAt val="0"/>
        <c:auto val="1"/>
        <c:lblAlgn val="ctr"/>
        <c:lblOffset val="100"/>
        <c:noMultiLvlLbl val="0"/>
      </c:catAx>
      <c:valAx>
        <c:axId val="117926392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593089792"/>
        <c:crosses val="autoZero"/>
        <c:crossBetween val="between"/>
      </c:valAx>
      <c:spPr>
        <a:noFill/>
        <a:ln>
          <a:noFill/>
        </a:ln>
        <a:effectLst/>
      </c:spPr>
    </c:plotArea>
    <c:legend>
      <c:legendPos val="b"/>
      <c:layout>
        <c:manualLayout>
          <c:xMode val="edge"/>
          <c:yMode val="edge"/>
          <c:x val="0.76098062316074122"/>
          <c:y val="0.27203991492633495"/>
          <c:w val="0.18510946074922457"/>
          <c:h val="0.49366530525966135"/>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17</xdr:col>
      <xdr:colOff>129540</xdr:colOff>
      <xdr:row>0</xdr:row>
      <xdr:rowOff>76200</xdr:rowOff>
    </xdr:from>
    <xdr:to>
      <xdr:col>18</xdr:col>
      <xdr:colOff>487680</xdr:colOff>
      <xdr:row>0</xdr:row>
      <xdr:rowOff>859746</xdr:rowOff>
    </xdr:to>
    <xdr:pic>
      <xdr:nvPicPr>
        <xdr:cNvPr id="3" name="Picture 2" descr="A blue and white logo&#10;&#10;Description automatically generated">
          <a:extLst>
            <a:ext uri="{FF2B5EF4-FFF2-40B4-BE49-F238E27FC236}">
              <a16:creationId xmlns:a16="http://schemas.microsoft.com/office/drawing/2014/main" id="{7F887EDB-C720-4398-8585-19477995F3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2580" y="76200"/>
          <a:ext cx="967740" cy="783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426720</xdr:colOff>
      <xdr:row>2</xdr:row>
      <xdr:rowOff>26670</xdr:rowOff>
    </xdr:from>
    <xdr:to>
      <xdr:col>21</xdr:col>
      <xdr:colOff>7620</xdr:colOff>
      <xdr:row>18</xdr:row>
      <xdr:rowOff>106680</xdr:rowOff>
    </xdr:to>
    <xdr:graphicFrame macro="">
      <xdr:nvGraphicFramePr>
        <xdr:cNvPr id="2" name="Chart 1">
          <a:extLst>
            <a:ext uri="{FF2B5EF4-FFF2-40B4-BE49-F238E27FC236}">
              <a16:creationId xmlns:a16="http://schemas.microsoft.com/office/drawing/2014/main" id="{BC94D29E-9E29-2295-4399-1481ED4045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statistics/statistical-work-areas/iucadc-new-from-april-2021/nhs-111-minimum-data-set/" TargetMode="External"/><Relationship Id="rId2" Type="http://schemas.openxmlformats.org/officeDocument/2006/relationships/hyperlink" Target="mailto:england.iuc111insights@nhs.net" TargetMode="External"/><Relationship Id="rId1" Type="http://schemas.openxmlformats.org/officeDocument/2006/relationships/hyperlink" Target="https://www.england.nhs.uk/statistics/statistical-work-areas/iucad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31"/>
  <sheetViews>
    <sheetView showGridLines="0" tabSelected="1" workbookViewId="0"/>
  </sheetViews>
  <sheetFormatPr defaultColWidth="0" defaultRowHeight="15" zeroHeight="1" x14ac:dyDescent="0.25"/>
  <cols>
    <col min="1" max="1" width="16.5703125" style="3" bestFit="1" customWidth="1"/>
    <col min="2" max="2" width="11.42578125" style="3" bestFit="1" customWidth="1"/>
    <col min="3" max="8" width="8.85546875" style="3" customWidth="1"/>
    <col min="9" max="12" width="1.7109375" style="3" customWidth="1"/>
    <col min="13" max="20" width="8.85546875" style="3" customWidth="1"/>
    <col min="21" max="16384" width="8.85546875" style="3" hidden="1"/>
  </cols>
  <sheetData>
    <row r="1" spans="1:20" s="2" customFormat="1" ht="73.150000000000006" customHeight="1" x14ac:dyDescent="0.2">
      <c r="A1" s="101"/>
      <c r="B1" s="101"/>
      <c r="C1" s="101"/>
      <c r="D1" s="101"/>
      <c r="E1" s="101"/>
      <c r="F1" s="101"/>
      <c r="G1" s="101"/>
      <c r="H1" s="101"/>
      <c r="I1" s="101"/>
      <c r="J1" s="101"/>
      <c r="K1" s="101"/>
      <c r="L1" s="101"/>
      <c r="M1" s="101"/>
      <c r="N1" s="101"/>
      <c r="O1" s="101"/>
      <c r="P1" s="101"/>
      <c r="Q1" s="101"/>
      <c r="R1" s="34"/>
      <c r="S1" s="34"/>
      <c r="T1" s="101"/>
    </row>
    <row r="2" spans="1:20" ht="15.75" x14ac:dyDescent="0.25">
      <c r="A2" s="24" t="s">
        <v>475</v>
      </c>
    </row>
    <row r="3" spans="1:20" x14ac:dyDescent="0.25">
      <c r="A3" s="126"/>
      <c r="B3" s="126"/>
      <c r="C3" s="126"/>
      <c r="D3" s="126"/>
      <c r="E3" s="126"/>
      <c r="F3" s="126"/>
      <c r="G3" s="126"/>
      <c r="H3" s="126"/>
      <c r="I3" s="126"/>
      <c r="J3" s="126"/>
      <c r="K3" s="126"/>
      <c r="L3" s="126"/>
      <c r="M3" s="126"/>
      <c r="N3" s="126"/>
      <c r="O3" s="126"/>
      <c r="P3" s="126"/>
      <c r="Q3" s="126"/>
      <c r="R3" s="126"/>
      <c r="S3" s="126"/>
      <c r="T3" s="126"/>
    </row>
    <row r="4" spans="1:20" x14ac:dyDescent="0.25">
      <c r="A4" s="7" t="s">
        <v>476</v>
      </c>
    </row>
    <row r="5" spans="1:20" x14ac:dyDescent="0.25">
      <c r="A5" s="128" t="s">
        <v>477</v>
      </c>
      <c r="B5" s="128"/>
      <c r="C5" s="128"/>
      <c r="D5" s="128"/>
      <c r="E5" s="128"/>
      <c r="F5" s="128"/>
      <c r="G5" s="128"/>
      <c r="H5" s="128"/>
      <c r="I5" s="128"/>
      <c r="J5" s="128"/>
      <c r="K5" s="128"/>
      <c r="L5" s="128"/>
    </row>
    <row r="6" spans="1:20" x14ac:dyDescent="0.25">
      <c r="A6" s="25" t="s">
        <v>478</v>
      </c>
    </row>
    <row r="7" spans="1:20" x14ac:dyDescent="0.25">
      <c r="A7" s="25" t="s">
        <v>479</v>
      </c>
    </row>
    <row r="8" spans="1:20" x14ac:dyDescent="0.25">
      <c r="A8" s="3" t="s">
        <v>480</v>
      </c>
    </row>
    <row r="9" spans="1:20" x14ac:dyDescent="0.25">
      <c r="B9" s="3" t="s">
        <v>481</v>
      </c>
    </row>
    <row r="10" spans="1:20" x14ac:dyDescent="0.25">
      <c r="B10" s="3" t="s">
        <v>482</v>
      </c>
    </row>
    <row r="11" spans="1:20" x14ac:dyDescent="0.25">
      <c r="B11" s="3" t="s">
        <v>483</v>
      </c>
    </row>
    <row r="12" spans="1:20" x14ac:dyDescent="0.25">
      <c r="B12" s="3" t="s">
        <v>484</v>
      </c>
    </row>
    <row r="13" spans="1:20" ht="6.6" customHeight="1" x14ac:dyDescent="0.25"/>
    <row r="14" spans="1:20" ht="63" customHeight="1" x14ac:dyDescent="0.25">
      <c r="A14" s="129" t="s">
        <v>635</v>
      </c>
      <c r="B14" s="129"/>
      <c r="C14" s="129"/>
      <c r="D14" s="129"/>
      <c r="E14" s="129"/>
      <c r="F14" s="129"/>
      <c r="G14" s="129"/>
      <c r="H14" s="129"/>
      <c r="I14" s="129"/>
      <c r="J14" s="129"/>
      <c r="K14" s="129"/>
      <c r="L14" s="129"/>
    </row>
    <row r="15" spans="1:20" ht="17.45" customHeight="1" x14ac:dyDescent="0.25">
      <c r="A15" s="130" t="s">
        <v>555</v>
      </c>
      <c r="B15" s="130"/>
      <c r="C15" s="130"/>
      <c r="D15" s="130"/>
      <c r="E15" s="130"/>
      <c r="F15" s="130"/>
      <c r="G15" s="130"/>
      <c r="H15" s="130"/>
      <c r="I15" s="130"/>
      <c r="J15" s="130"/>
      <c r="K15" s="130"/>
      <c r="L15" s="130"/>
    </row>
    <row r="16" spans="1:20" ht="6" customHeight="1" x14ac:dyDescent="0.25"/>
    <row r="17" spans="1:13" x14ac:dyDescent="0.25">
      <c r="A17" s="7" t="s">
        <v>47</v>
      </c>
      <c r="B17" s="3" t="s">
        <v>485</v>
      </c>
    </row>
    <row r="18" spans="1:13" x14ac:dyDescent="0.25">
      <c r="B18" s="3" t="s">
        <v>486</v>
      </c>
    </row>
    <row r="19" spans="1:13" x14ac:dyDescent="0.25">
      <c r="B19" s="3" t="s">
        <v>487</v>
      </c>
    </row>
    <row r="20" spans="1:13" x14ac:dyDescent="0.25"/>
    <row r="21" spans="1:13" x14ac:dyDescent="0.25">
      <c r="A21" s="7" t="s">
        <v>48</v>
      </c>
      <c r="B21" s="3" t="s">
        <v>636</v>
      </c>
      <c r="C21" s="97"/>
      <c r="D21" s="97"/>
      <c r="E21" s="97"/>
      <c r="F21" s="97"/>
    </row>
    <row r="22" spans="1:13" x14ac:dyDescent="0.25">
      <c r="B22" s="3" t="s">
        <v>637</v>
      </c>
    </row>
    <row r="23" spans="1:13" x14ac:dyDescent="0.25">
      <c r="B23" s="26" t="s">
        <v>638</v>
      </c>
    </row>
    <row r="24" spans="1:13" ht="7.9" customHeight="1" x14ac:dyDescent="0.25">
      <c r="B24" s="27"/>
    </row>
    <row r="25" spans="1:13" x14ac:dyDescent="0.25">
      <c r="A25" s="7" t="s">
        <v>49</v>
      </c>
      <c r="B25" s="131" t="s">
        <v>622</v>
      </c>
      <c r="C25" s="131"/>
      <c r="D25" s="131"/>
    </row>
    <row r="26" spans="1:13" x14ac:dyDescent="0.25">
      <c r="B26" s="127" t="s">
        <v>488</v>
      </c>
    </row>
    <row r="27" spans="1:13" x14ac:dyDescent="0.25"/>
    <row r="28" spans="1:13" ht="58.9" customHeight="1" x14ac:dyDescent="0.25">
      <c r="A28" s="98" t="s">
        <v>623</v>
      </c>
      <c r="B28" s="132" t="s">
        <v>624</v>
      </c>
      <c r="C28" s="132"/>
      <c r="D28" s="132"/>
      <c r="E28" s="132"/>
      <c r="F28" s="132"/>
      <c r="G28" s="132"/>
      <c r="H28" s="132"/>
      <c r="I28" s="132"/>
      <c r="J28" s="132"/>
      <c r="K28" s="132"/>
      <c r="L28" s="132"/>
      <c r="M28" s="132"/>
    </row>
    <row r="29" spans="1:13" x14ac:dyDescent="0.25">
      <c r="A29" s="99"/>
      <c r="B29" s="26" t="s">
        <v>625</v>
      </c>
      <c r="C29" s="99"/>
      <c r="D29" s="99"/>
      <c r="E29" s="99"/>
      <c r="F29" s="99"/>
      <c r="G29" s="99"/>
      <c r="H29" s="99"/>
    </row>
    <row r="30" spans="1:13" x14ac:dyDescent="0.25">
      <c r="A30" s="2"/>
      <c r="B30" s="3" t="s">
        <v>626</v>
      </c>
      <c r="C30" s="2"/>
      <c r="D30" s="2"/>
      <c r="E30" s="2"/>
      <c r="F30" s="2"/>
      <c r="G30" s="2"/>
      <c r="H30" s="2"/>
    </row>
    <row r="31" spans="1:13" x14ac:dyDescent="0.25"/>
  </sheetData>
  <mergeCells count="5">
    <mergeCell ref="A5:L5"/>
    <mergeCell ref="A14:L14"/>
    <mergeCell ref="A15:L15"/>
    <mergeCell ref="B25:D25"/>
    <mergeCell ref="B28:M28"/>
  </mergeCells>
  <conditionalFormatting sqref="B25">
    <cfRule type="containsBlanks" dxfId="14" priority="2">
      <formula>LEN(TRIM(B25))=0</formula>
    </cfRule>
  </conditionalFormatting>
  <hyperlinks>
    <hyperlink ref="B26" r:id="rId1" xr:uid="{D0990DA8-1FE7-447F-8FDA-10F91CC1ED95}"/>
    <hyperlink ref="B23" r:id="rId2" xr:uid="{E8F3D76F-9DE9-4233-8AE0-C12F35237EB3}"/>
    <hyperlink ref="A15:L15" r:id="rId3" display="Statistics » Integrated Urgent Care (including NHS 111) (england.nhs.uk)" xr:uid="{915A8939-4A07-4123-8BE3-EEC5798FC2C2}"/>
  </hyperlinks>
  <pageMargins left="0.7" right="0.7" top="0.75" bottom="0.75" header="0.3" footer="0.3"/>
  <pageSetup paperSize="9" orientation="portrait" horizontalDpi="90" verticalDpi="9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L94"/>
  <sheetViews>
    <sheetView showGridLines="0" workbookViewId="0">
      <pane xSplit="2" ySplit="8" topLeftCell="C9" activePane="bottomRight" state="frozen"/>
      <selection activeCell="M28" sqref="M28"/>
      <selection pane="topRight" activeCell="M28" sqref="M28"/>
      <selection pane="bottomLeft" activeCell="M28" sqref="M28"/>
      <selection pane="bottomRight" activeCell="B5" sqref="B5"/>
    </sheetView>
  </sheetViews>
  <sheetFormatPr defaultColWidth="0" defaultRowHeight="12.75" zeroHeight="1" x14ac:dyDescent="0.2"/>
  <cols>
    <col min="1" max="1" width="7.28515625" style="87" customWidth="1"/>
    <col min="2" max="2" width="48.7109375" style="2" customWidth="1"/>
    <col min="3" max="3" width="2.7109375" style="2" customWidth="1"/>
    <col min="4" max="7" width="12" style="2" bestFit="1" customWidth="1"/>
    <col min="8" max="8" width="10" style="2" bestFit="1" customWidth="1"/>
    <col min="9" max="9" width="14" style="2" customWidth="1"/>
    <col min="10" max="10" width="12" style="2" bestFit="1" customWidth="1"/>
    <col min="11" max="11" width="12.7109375" style="2" bestFit="1" customWidth="1"/>
    <col min="12" max="13" width="12.7109375" style="2" customWidth="1"/>
    <col min="14" max="14" width="5.5703125" style="2" customWidth="1"/>
    <col min="15" max="15" width="10.7109375" style="2" customWidth="1"/>
    <col min="16" max="16" width="10.7109375" style="44" customWidth="1"/>
    <col min="17" max="17" width="10.7109375" style="2" customWidth="1"/>
    <col min="18" max="18" width="10.7109375" style="44" customWidth="1"/>
    <col min="19" max="19" width="10.7109375" style="2" customWidth="1"/>
    <col min="20" max="20" width="10.7109375" style="44" customWidth="1"/>
    <col min="21" max="21" width="10.7109375" style="2" customWidth="1"/>
    <col min="22" max="22" width="10.7109375" style="44" customWidth="1"/>
    <col min="23" max="23" width="10.7109375" style="2" customWidth="1"/>
    <col min="24" max="24" width="10.7109375" style="44" customWidth="1"/>
    <col min="25" max="25" width="10.7109375" style="2" customWidth="1"/>
    <col min="26" max="26" width="10.7109375" style="44" customWidth="1"/>
    <col min="27" max="27" width="10.7109375" style="2" customWidth="1"/>
    <col min="28" max="28" width="10.7109375" style="44" customWidth="1"/>
    <col min="29" max="29" width="10.7109375" style="2" customWidth="1"/>
    <col min="30" max="30" width="10.7109375" style="44" customWidth="1"/>
    <col min="31" max="34" width="9" style="2" bestFit="1" customWidth="1"/>
    <col min="35" max="36" width="9" style="2" customWidth="1"/>
    <col min="37" max="38" width="8.7109375" style="2" customWidth="1"/>
    <col min="39" max="16384" width="8.7109375" style="2" hidden="1"/>
  </cols>
  <sheetData>
    <row r="1" spans="1:34" ht="4.1500000000000004" customHeight="1" x14ac:dyDescent="0.2"/>
    <row r="2" spans="1:34" ht="30" customHeight="1" x14ac:dyDescent="0.2">
      <c r="A2" s="106" t="s">
        <v>491</v>
      </c>
      <c r="B2" s="103"/>
      <c r="C2" s="104"/>
      <c r="D2" s="104"/>
      <c r="E2" s="104"/>
      <c r="F2" s="104"/>
      <c r="G2" s="104"/>
      <c r="H2" s="104"/>
      <c r="I2" s="104"/>
      <c r="J2" s="104"/>
      <c r="K2" s="104"/>
      <c r="L2" s="104"/>
      <c r="M2" s="104"/>
      <c r="N2" s="104"/>
      <c r="O2" s="104"/>
      <c r="P2" s="102"/>
      <c r="Q2" s="104"/>
      <c r="R2" s="102"/>
      <c r="S2" s="104"/>
      <c r="T2" s="102"/>
      <c r="U2" s="104"/>
      <c r="V2" s="102"/>
      <c r="W2" s="104"/>
      <c r="X2" s="102"/>
      <c r="Y2" s="104"/>
      <c r="Z2" s="102"/>
      <c r="AA2" s="104"/>
      <c r="AB2" s="102"/>
      <c r="AC2" s="104"/>
      <c r="AD2" s="102"/>
    </row>
    <row r="3" spans="1:34" ht="4.1500000000000004" customHeight="1" x14ac:dyDescent="0.2">
      <c r="A3" s="2"/>
    </row>
    <row r="4" spans="1:34" s="8" customFormat="1" ht="13.5" thickBot="1" x14ac:dyDescent="0.25">
      <c r="A4" s="86"/>
      <c r="C4" s="10"/>
      <c r="D4" s="40" t="str">
        <f>IF(D78="OK","","Error")</f>
        <v/>
      </c>
      <c r="E4" s="40" t="str">
        <f t="shared" ref="E4:K4" si="0">IF(E78="OK","","Error")</f>
        <v/>
      </c>
      <c r="F4" s="40" t="str">
        <f t="shared" si="0"/>
        <v/>
      </c>
      <c r="G4" s="40" t="str">
        <f t="shared" si="0"/>
        <v/>
      </c>
      <c r="H4" s="40" t="str">
        <f t="shared" si="0"/>
        <v/>
      </c>
      <c r="I4" s="40" t="str">
        <f t="shared" si="0"/>
        <v/>
      </c>
      <c r="J4" s="40" t="str">
        <f t="shared" si="0"/>
        <v/>
      </c>
      <c r="K4" s="40" t="str">
        <f t="shared" si="0"/>
        <v/>
      </c>
      <c r="L4" s="40"/>
      <c r="M4" s="40"/>
      <c r="N4" s="40"/>
      <c r="O4" s="40" t="str">
        <f t="shared" ref="O4:AC4" si="1">IF(O78="OK","","Error")</f>
        <v/>
      </c>
      <c r="P4" s="45"/>
      <c r="Q4" s="40" t="str">
        <f t="shared" si="1"/>
        <v/>
      </c>
      <c r="R4" s="45"/>
      <c r="S4" s="40" t="str">
        <f t="shared" si="1"/>
        <v/>
      </c>
      <c r="T4" s="45"/>
      <c r="U4" s="40" t="str">
        <f t="shared" si="1"/>
        <v/>
      </c>
      <c r="V4" s="45"/>
      <c r="W4" s="40" t="str">
        <f t="shared" si="1"/>
        <v/>
      </c>
      <c r="X4" s="45"/>
      <c r="Y4" s="40" t="str">
        <f t="shared" si="1"/>
        <v/>
      </c>
      <c r="Z4" s="45"/>
      <c r="AA4" s="40" t="str">
        <f t="shared" si="1"/>
        <v/>
      </c>
      <c r="AB4" s="45"/>
      <c r="AC4" s="40" t="str">
        <f t="shared" si="1"/>
        <v/>
      </c>
      <c r="AD4" s="45"/>
    </row>
    <row r="5" spans="1:34" ht="13.5" thickBot="1" x14ac:dyDescent="0.25">
      <c r="A5" s="2" t="s">
        <v>215</v>
      </c>
      <c r="B5" s="18" t="s">
        <v>634</v>
      </c>
      <c r="C5" s="17"/>
      <c r="D5" s="29"/>
      <c r="E5" s="29"/>
      <c r="F5" s="134" t="s">
        <v>542</v>
      </c>
      <c r="G5" s="134"/>
      <c r="H5" s="134"/>
      <c r="I5" s="134"/>
      <c r="J5" s="134"/>
      <c r="K5" s="134"/>
      <c r="L5" s="134"/>
      <c r="M5" s="134"/>
      <c r="N5" s="40"/>
      <c r="O5" s="134" t="s">
        <v>564</v>
      </c>
      <c r="P5" s="134"/>
      <c r="Q5" s="134"/>
      <c r="R5" s="134"/>
      <c r="S5" s="134"/>
      <c r="T5" s="134"/>
      <c r="U5" s="134"/>
      <c r="V5" s="134"/>
      <c r="W5" s="134"/>
      <c r="X5" s="134"/>
      <c r="Y5" s="134"/>
      <c r="Z5" s="134"/>
      <c r="AA5" s="134"/>
      <c r="AB5" s="134"/>
      <c r="AC5" s="134"/>
      <c r="AD5" s="134"/>
    </row>
    <row r="6" spans="1:34" ht="15" x14ac:dyDescent="0.25">
      <c r="B6" s="17"/>
      <c r="D6" s="30">
        <v>1</v>
      </c>
      <c r="E6" s="30">
        <v>2</v>
      </c>
      <c r="F6" s="30" t="s">
        <v>495</v>
      </c>
      <c r="G6" s="30" t="s">
        <v>496</v>
      </c>
      <c r="H6" s="30" t="s">
        <v>497</v>
      </c>
      <c r="I6" s="30" t="s">
        <v>498</v>
      </c>
      <c r="J6" s="30" t="s">
        <v>499</v>
      </c>
      <c r="K6" s="30" t="s">
        <v>500</v>
      </c>
      <c r="L6" s="30"/>
      <c r="M6" s="30"/>
      <c r="N6" s="30"/>
      <c r="O6" s="30" t="s">
        <v>501</v>
      </c>
      <c r="P6" s="30"/>
      <c r="Q6" s="135" t="s">
        <v>502</v>
      </c>
      <c r="R6" s="135"/>
      <c r="S6" s="30" t="s">
        <v>503</v>
      </c>
      <c r="T6" s="30"/>
      <c r="U6" s="30" t="s">
        <v>504</v>
      </c>
      <c r="V6" s="30"/>
      <c r="W6" s="30" t="s">
        <v>505</v>
      </c>
      <c r="X6" s="30"/>
      <c r="Y6" s="30" t="s">
        <v>506</v>
      </c>
      <c r="Z6" s="30"/>
      <c r="AA6" s="30" t="s">
        <v>507</v>
      </c>
      <c r="AB6" s="30"/>
      <c r="AC6" s="30" t="s">
        <v>508</v>
      </c>
      <c r="AD6" s="30"/>
    </row>
    <row r="7" spans="1:34" s="11" customFormat="1" ht="117" customHeight="1" x14ac:dyDescent="0.2">
      <c r="A7" s="88"/>
      <c r="D7" s="43" t="s">
        <v>455</v>
      </c>
      <c r="E7" s="43" t="s">
        <v>456</v>
      </c>
      <c r="F7" s="43" t="s">
        <v>474</v>
      </c>
      <c r="G7" s="43" t="s">
        <v>458</v>
      </c>
      <c r="H7" s="43" t="s">
        <v>459</v>
      </c>
      <c r="I7" s="43" t="s">
        <v>460</v>
      </c>
      <c r="J7" s="43" t="s">
        <v>461</v>
      </c>
      <c r="K7" s="43" t="s">
        <v>462</v>
      </c>
      <c r="L7" s="48" t="s">
        <v>539</v>
      </c>
      <c r="M7" s="48" t="s">
        <v>540</v>
      </c>
      <c r="N7" s="48"/>
      <c r="O7" s="43" t="s">
        <v>463</v>
      </c>
      <c r="P7" s="43" t="s">
        <v>544</v>
      </c>
      <c r="Q7" s="43" t="s">
        <v>545</v>
      </c>
      <c r="R7" s="43" t="s">
        <v>544</v>
      </c>
      <c r="S7" s="43" t="s">
        <v>465</v>
      </c>
      <c r="T7" s="43" t="s">
        <v>544</v>
      </c>
      <c r="U7" s="43" t="s">
        <v>466</v>
      </c>
      <c r="V7" s="43" t="s">
        <v>544</v>
      </c>
      <c r="W7" s="43" t="s">
        <v>467</v>
      </c>
      <c r="X7" s="43" t="s">
        <v>544</v>
      </c>
      <c r="Y7" s="43" t="s">
        <v>468</v>
      </c>
      <c r="Z7" s="43" t="s">
        <v>544</v>
      </c>
      <c r="AA7" s="43" t="s">
        <v>469</v>
      </c>
      <c r="AB7" s="43" t="s">
        <v>544</v>
      </c>
      <c r="AC7" s="43" t="s">
        <v>541</v>
      </c>
      <c r="AD7" s="43" t="s">
        <v>544</v>
      </c>
    </row>
    <row r="8" spans="1:34" ht="3" customHeight="1" x14ac:dyDescent="0.2">
      <c r="A8" s="89"/>
      <c r="C8" s="9"/>
    </row>
    <row r="9" spans="1:34" x14ac:dyDescent="0.2">
      <c r="A9" s="9" t="str">
        <f>IF(Refs!A2="","",Refs!A2)</f>
        <v>*</v>
      </c>
      <c r="B9" s="2" t="str">
        <f>IF(Refs!B2="","",Refs!B2)</f>
        <v>England</v>
      </c>
      <c r="C9" s="9"/>
      <c r="D9" s="13">
        <f>SUMIFS(Raw!$K:$K,Raw!$J:$J,D$6,Raw!$B:$B,$B$5,Raw!$H:$H,$A9)</f>
        <v>719043</v>
      </c>
      <c r="E9" s="13">
        <f>SUMIFS(Raw!$K:$K,Raw!$J:$J,E$6,Raw!$B:$B,$B$5,Raw!$H:$H,$A9)</f>
        <v>39494</v>
      </c>
      <c r="F9" s="13">
        <f>SUMIFS(Raw!$K:$K,Raw!$J:$J,F$6,Raw!$B:$B,$B$5,Raw!$H:$H,$A9)</f>
        <v>23589</v>
      </c>
      <c r="G9" s="13">
        <f>SUMIFS(Raw!$K:$K,Raw!$J:$J,G$6,Raw!$B:$B,$B$5,Raw!$H:$H,$A9)</f>
        <v>5343</v>
      </c>
      <c r="H9" s="13">
        <f>SUMIFS(Raw!$K:$K,Raw!$J:$J,H$6,Raw!$B:$B,$B$5,Raw!$H:$H,$A9)</f>
        <v>2189</v>
      </c>
      <c r="I9" s="13">
        <f>SUMIFS(Raw!$K:$K,Raw!$J:$J,I$6,Raw!$B:$B,$B$5,Raw!$H:$H,$A9)</f>
        <v>2506</v>
      </c>
      <c r="J9" s="13">
        <f>SUMIFS(Raw!$K:$K,Raw!$J:$J,J$6,Raw!$B:$B,$B$5,Raw!$H:$H,$A9)</f>
        <v>5319</v>
      </c>
      <c r="K9" s="13">
        <f>SUMIFS(Raw!$K:$K,Raw!$J:$J,K$6,Raw!$B:$B,$B$5,Raw!$H:$H,$A9)</f>
        <v>548</v>
      </c>
      <c r="L9" s="41">
        <f>IF(E9&gt;0,SUM((F9+G9)/SUM(F9:J9)),"")</f>
        <v>0.7428747496533662</v>
      </c>
      <c r="M9" s="41">
        <f>IF(F9&gt;0,SUM((I9+J9)/SUM(F9:J9)),"")</f>
        <v>0.20091922148616032</v>
      </c>
      <c r="N9" s="49"/>
      <c r="O9" s="13">
        <f>SUMIFS(Raw!$K:$K,Raw!$J:$J,O$6,Raw!$B:$B,$B$5,Raw!$H:$H,$A9)</f>
        <v>10377</v>
      </c>
      <c r="P9" s="41">
        <f>IF(O9&gt;0,(O9/$AH9),"")</f>
        <v>0.26445628074109939</v>
      </c>
      <c r="Q9" s="13">
        <f>SUMIFS(Raw!$K:$K,Raw!$J:$J,Q$6,Raw!$B:$B,$B$5,Raw!$H:$H,$A9)</f>
        <v>7898</v>
      </c>
      <c r="R9" s="41">
        <f>IF(Q9&gt;0,(Q9/$AH9),"")</f>
        <v>0.20127933943270726</v>
      </c>
      <c r="S9" s="13">
        <f>SUMIFS(Raw!$K:$K,Raw!$J:$J,S$6,Raw!$B:$B,$B$5,Raw!$H:$H,$A9)</f>
        <v>4480</v>
      </c>
      <c r="T9" s="41">
        <f>IF(S9&gt;0,(S9/$AH9),"")</f>
        <v>0.11417212467188256</v>
      </c>
      <c r="U9" s="13">
        <f>SUMIFS(Raw!$K:$K,Raw!$J:$J,U$6,Raw!$B:$B,$B$5,Raw!$H:$H,$A9)</f>
        <v>9641</v>
      </c>
      <c r="V9" s="41">
        <f>IF(U9&gt;0,(U9/$AH9),"")</f>
        <v>0.24569943168786157</v>
      </c>
      <c r="W9" s="13">
        <f>SUMIFS(Raw!$K:$K,Raw!$J:$J,W$6,Raw!$B:$B,$B$5,Raw!$H:$H,$A9)</f>
        <v>703</v>
      </c>
      <c r="X9" s="41">
        <f>IF(W9&gt;0,(W9/$AH9),"")</f>
        <v>1.7915849027753002E-2</v>
      </c>
      <c r="Y9" s="13">
        <f>SUMIFS(Raw!$K:$K,Raw!$J:$J,Y$6,Raw!$B:$B,$B$5,Raw!$H:$H,$A9)</f>
        <v>1455</v>
      </c>
      <c r="Z9" s="41">
        <f>IF(Y9&gt;0,(Y9/$AH9),"")</f>
        <v>3.7080455669104714E-2</v>
      </c>
      <c r="AA9" s="13">
        <f>SUMIFS(Raw!$K:$K,Raw!$J:$J,AA$6,Raw!$B:$B,$B$5,Raw!$H:$H,$A9)</f>
        <v>4424</v>
      </c>
      <c r="AB9" s="41">
        <f>IF(AA9&gt;0,(AA9/$AH9),"")</f>
        <v>0.11274497311348404</v>
      </c>
      <c r="AC9" s="13">
        <f>SUMIFS(Raw!$K:$K,Raw!$J:$J,AC$6,Raw!$B:$B,$B$5,Raw!$H:$H,$A9)</f>
        <v>261</v>
      </c>
      <c r="AD9" s="41">
        <f>IF(AC9&gt;0,(AC9/$AH9),"")</f>
        <v>6.6515456561074444E-3</v>
      </c>
      <c r="AH9" s="42">
        <f>SUM(AC9,AA9,Y9,W9,U9,S9,Q9,O9)</f>
        <v>39239</v>
      </c>
    </row>
    <row r="10" spans="1:34" s="51" customFormat="1" ht="18" customHeight="1" x14ac:dyDescent="0.2">
      <c r="A10" s="50" t="str">
        <f>IF(Refs!A3="","",Refs!A3)</f>
        <v/>
      </c>
      <c r="B10" s="51" t="str">
        <f>IF(Refs!B3="","",Refs!B3)</f>
        <v>-----------</v>
      </c>
      <c r="C10" s="50"/>
      <c r="D10" s="52"/>
      <c r="E10" s="52"/>
      <c r="F10" s="52"/>
      <c r="G10" s="52"/>
      <c r="H10" s="52"/>
      <c r="I10" s="52"/>
      <c r="J10" s="52"/>
      <c r="K10" s="52"/>
      <c r="L10" s="52"/>
      <c r="M10" s="52"/>
      <c r="N10" s="49"/>
      <c r="O10" s="52"/>
      <c r="P10" s="41"/>
      <c r="Q10" s="52"/>
      <c r="R10" s="41"/>
      <c r="S10" s="52"/>
      <c r="T10" s="41"/>
      <c r="U10" s="52"/>
      <c r="V10" s="41"/>
      <c r="W10" s="52"/>
      <c r="X10" s="41"/>
      <c r="Y10" s="52"/>
      <c r="Z10" s="41"/>
      <c r="AA10" s="52"/>
      <c r="AB10" s="41"/>
      <c r="AC10" s="52"/>
      <c r="AD10" s="41"/>
      <c r="AH10" s="53"/>
    </row>
    <row r="11" spans="1:34" x14ac:dyDescent="0.2">
      <c r="A11" s="9" t="str">
        <f>IF(Refs!A4="","",Refs!A4)</f>
        <v>Y63</v>
      </c>
      <c r="B11" s="2" t="str">
        <f>IF(Refs!B4="","",Refs!B4)</f>
        <v>North East and Yorkshire</v>
      </c>
      <c r="C11" s="9"/>
      <c r="D11" s="13">
        <f>SUMIFS(Raw!$K:$K,Raw!$J:$J,D$6,Raw!$B:$B,$B$5,Raw!$D:$D,$A11)</f>
        <v>17626</v>
      </c>
      <c r="E11" s="13">
        <f>SUMIFS(Raw!$K:$K,Raw!$J:$J,E$6,Raw!$B:$B,$B$5,Raw!$D:$D,$A11)</f>
        <v>2229</v>
      </c>
      <c r="F11" s="13">
        <f>SUMIFS(Raw!$K:$K,Raw!$J:$J,F$6,Raw!$B:$B,$B$5,Raw!$D:$D,$A11)</f>
        <v>1484</v>
      </c>
      <c r="G11" s="13">
        <f>SUMIFS(Raw!$K:$K,Raw!$J:$J,G$6,Raw!$B:$B,$B$5,Raw!$D:$D,$A11)</f>
        <v>313</v>
      </c>
      <c r="H11" s="13">
        <f>SUMIFS(Raw!$K:$K,Raw!$J:$J,H$6,Raw!$B:$B,$B$5,Raw!$D:$D,$A11)</f>
        <v>145</v>
      </c>
      <c r="I11" s="13">
        <f>SUMIFS(Raw!$K:$K,Raw!$J:$J,I$6,Raw!$B:$B,$B$5,Raw!$D:$D,$A11)</f>
        <v>122</v>
      </c>
      <c r="J11" s="13">
        <f>SUMIFS(Raw!$K:$K,Raw!$J:$J,J$6,Raw!$B:$B,$B$5,Raw!$D:$D,$A11)</f>
        <v>163</v>
      </c>
      <c r="K11" s="13">
        <f>SUMIFS(Raw!$K:$K,Raw!$J:$J,K$6,Raw!$B:$B,$B$5,Raw!$D:$D,$A11)</f>
        <v>2</v>
      </c>
      <c r="L11" s="41">
        <f t="shared" ref="L11:L18" si="2">IF(E11&gt;0,SUM((F11+G11)/SUM(F11:J11)),"")</f>
        <v>0.80691513246519986</v>
      </c>
      <c r="M11" s="41">
        <f t="shared" ref="M11:M18" si="3">IF(F11&gt;0,SUM((I11+J11)/SUM(F11:J11)),"")</f>
        <v>0.12797485406376291</v>
      </c>
      <c r="N11" s="49"/>
      <c r="O11" s="13">
        <f>SUMIFS(Raw!$K:$K,Raw!$J:$J,O$6,Raw!$B:$B,$B$5,Raw!$D:$D,$A11)</f>
        <v>450</v>
      </c>
      <c r="P11" s="41">
        <f t="shared" ref="P11:P62" si="4">IF(O11&gt;0,(O11/$AH11),"")</f>
        <v>0.20188425302826379</v>
      </c>
      <c r="Q11" s="13">
        <f>SUMIFS(Raw!$K:$K,Raw!$J:$J,Q$6,Raw!$B:$B,$B$5,Raw!$D:$D,$A11)</f>
        <v>355</v>
      </c>
      <c r="R11" s="41">
        <f t="shared" ref="R11" si="5">IF(Q11&gt;0,(Q11/$AH11),"")</f>
        <v>0.15926424405563033</v>
      </c>
      <c r="S11" s="13">
        <f>SUMIFS(Raw!$K:$K,Raw!$J:$J,S$6,Raw!$B:$B,$B$5,Raw!$D:$D,$A11)</f>
        <v>297</v>
      </c>
      <c r="T11" s="41">
        <f t="shared" ref="T11" si="6">IF(S11&gt;0,(S11/$AH11),"")</f>
        <v>0.13324360699865412</v>
      </c>
      <c r="U11" s="13">
        <f>SUMIFS(Raw!$K:$K,Raw!$J:$J,U$6,Raw!$B:$B,$B$5,Raw!$D:$D,$A11)</f>
        <v>451</v>
      </c>
      <c r="V11" s="41">
        <f t="shared" ref="V11" si="7">IF(U11&gt;0,(U11/$AH11),"")</f>
        <v>0.20233288470165994</v>
      </c>
      <c r="W11" s="13">
        <f>SUMIFS(Raw!$K:$K,Raw!$J:$J,W$6,Raw!$B:$B,$B$5,Raw!$D:$D,$A11)</f>
        <v>62</v>
      </c>
      <c r="X11" s="41">
        <f t="shared" ref="X11" si="8">IF(W11&gt;0,(W11/$AH11),"")</f>
        <v>2.7815163750560791E-2</v>
      </c>
      <c r="Y11" s="13">
        <f>SUMIFS(Raw!$K:$K,Raw!$J:$J,Y$6,Raw!$B:$B,$B$5,Raw!$D:$D,$A11)</f>
        <v>498</v>
      </c>
      <c r="Z11" s="41">
        <f t="shared" ref="Z11" si="9">IF(Y11&gt;0,(Y11/$AH11),"")</f>
        <v>0.2234185733512786</v>
      </c>
      <c r="AA11" s="13">
        <f>SUMIFS(Raw!$K:$K,Raw!$J:$J,AA$6,Raw!$B:$B,$B$5,Raw!$D:$D,$A11)</f>
        <v>109</v>
      </c>
      <c r="AB11" s="41">
        <f t="shared" ref="AB11" si="10">IF(AA11&gt;0,(AA11/$AH11),"")</f>
        <v>4.8900852400179454E-2</v>
      </c>
      <c r="AC11" s="13">
        <f>SUMIFS(Raw!$K:$K,Raw!$J:$J,AC$6,Raw!$B:$B,$B$5,Raw!$D:$D,$A11)</f>
        <v>7</v>
      </c>
      <c r="AD11" s="41">
        <f t="shared" ref="AD11" si="11">IF(AC11&gt;0,(AC11/$AH11),"")</f>
        <v>3.1404217137729925E-3</v>
      </c>
      <c r="AH11" s="42">
        <f t="shared" ref="AH11:AH50" si="12">SUM(AC11,AA11,Y11,W11,U11,S11,Q11,O11)</f>
        <v>2229</v>
      </c>
    </row>
    <row r="12" spans="1:34" x14ac:dyDescent="0.2">
      <c r="A12" s="9" t="str">
        <f>IF(Refs!A5="","",Refs!A5)</f>
        <v>Y62</v>
      </c>
      <c r="B12" s="2" t="str">
        <f>IF(Refs!B5="","",Refs!B5)</f>
        <v>North West</v>
      </c>
      <c r="C12" s="9"/>
      <c r="D12" s="13">
        <f>SUMIFS(Raw!$K:$K,Raw!$J:$J,D$6,Raw!$B:$B,$B$5,Raw!$D:$D,$A12)</f>
        <v>1920</v>
      </c>
      <c r="E12" s="13">
        <f>SUMIFS(Raw!$K:$K,Raw!$J:$J,E$6,Raw!$B:$B,$B$5,Raw!$D:$D,$A12)</f>
        <v>865</v>
      </c>
      <c r="F12" s="13">
        <f>SUMIFS(Raw!$K:$K,Raw!$J:$J,F$6,Raw!$B:$B,$B$5,Raw!$D:$D,$A12)</f>
        <v>620</v>
      </c>
      <c r="G12" s="13">
        <f>SUMIFS(Raw!$K:$K,Raw!$J:$J,G$6,Raw!$B:$B,$B$5,Raw!$D:$D,$A12)</f>
        <v>140</v>
      </c>
      <c r="H12" s="13">
        <f>SUMIFS(Raw!$K:$K,Raw!$J:$J,H$6,Raw!$B:$B,$B$5,Raw!$D:$D,$A12)</f>
        <v>34</v>
      </c>
      <c r="I12" s="13">
        <f>SUMIFS(Raw!$K:$K,Raw!$J:$J,I$6,Raw!$B:$B,$B$5,Raw!$D:$D,$A12)</f>
        <v>23</v>
      </c>
      <c r="J12" s="13">
        <f>SUMIFS(Raw!$K:$K,Raw!$J:$J,J$6,Raw!$B:$B,$B$5,Raw!$D:$D,$A12)</f>
        <v>37</v>
      </c>
      <c r="K12" s="13">
        <f>SUMIFS(Raw!$K:$K,Raw!$J:$J,K$6,Raw!$B:$B,$B$5,Raw!$D:$D,$A12)</f>
        <v>11</v>
      </c>
      <c r="L12" s="41">
        <f t="shared" si="2"/>
        <v>0.88992974238875877</v>
      </c>
      <c r="M12" s="41">
        <f t="shared" si="3"/>
        <v>7.0257611241217793E-2</v>
      </c>
      <c r="N12" s="49"/>
      <c r="O12" s="13">
        <f>SUMIFS(Raw!$K:$K,Raw!$J:$J,O$6,Raw!$B:$B,$B$5,Raw!$D:$D,$A12)</f>
        <v>146</v>
      </c>
      <c r="P12" s="41">
        <f t="shared" si="4"/>
        <v>0.16878612716763006</v>
      </c>
      <c r="Q12" s="13">
        <f>SUMIFS(Raw!$K:$K,Raw!$J:$J,Q$6,Raw!$B:$B,$B$5,Raw!$D:$D,$A12)</f>
        <v>88</v>
      </c>
      <c r="R12" s="41">
        <f t="shared" ref="R12" si="13">IF(Q12&gt;0,(Q12/$AH12),"")</f>
        <v>0.10173410404624278</v>
      </c>
      <c r="S12" s="13">
        <f>SUMIFS(Raw!$K:$K,Raw!$J:$J,S$6,Raw!$B:$B,$B$5,Raw!$D:$D,$A12)</f>
        <v>146</v>
      </c>
      <c r="T12" s="41">
        <f t="shared" ref="T12" si="14">IF(S12&gt;0,(S12/$AH12),"")</f>
        <v>0.16878612716763006</v>
      </c>
      <c r="U12" s="13">
        <f>SUMIFS(Raw!$K:$K,Raw!$J:$J,U$6,Raw!$B:$B,$B$5,Raw!$D:$D,$A12)</f>
        <v>229</v>
      </c>
      <c r="V12" s="41">
        <f t="shared" ref="V12" si="15">IF(U12&gt;0,(U12/$AH12),"")</f>
        <v>0.26473988439306356</v>
      </c>
      <c r="W12" s="13">
        <f>SUMIFS(Raw!$K:$K,Raw!$J:$J,W$6,Raw!$B:$B,$B$5,Raw!$D:$D,$A12)</f>
        <v>27</v>
      </c>
      <c r="X12" s="41">
        <f t="shared" ref="X12" si="16">IF(W12&gt;0,(W12/$AH12),"")</f>
        <v>3.121387283236994E-2</v>
      </c>
      <c r="Y12" s="13">
        <f>SUMIFS(Raw!$K:$K,Raw!$J:$J,Y$6,Raw!$B:$B,$B$5,Raw!$D:$D,$A12)</f>
        <v>148</v>
      </c>
      <c r="Z12" s="41">
        <f t="shared" ref="Z12" si="17">IF(Y12&gt;0,(Y12/$AH12),"")</f>
        <v>0.17109826589595376</v>
      </c>
      <c r="AA12" s="13">
        <f>SUMIFS(Raw!$K:$K,Raw!$J:$J,AA$6,Raw!$B:$B,$B$5,Raw!$D:$D,$A12)</f>
        <v>41</v>
      </c>
      <c r="AB12" s="41">
        <f t="shared" ref="AB12" si="18">IF(AA12&gt;0,(AA12/$AH12),"")</f>
        <v>4.7398843930635835E-2</v>
      </c>
      <c r="AC12" s="13">
        <f>SUMIFS(Raw!$K:$K,Raw!$J:$J,AC$6,Raw!$B:$B,$B$5,Raw!$D:$D,$A12)</f>
        <v>40</v>
      </c>
      <c r="AD12" s="41">
        <f t="shared" ref="AD12" si="19">IF(AC12&gt;0,(AC12/$AH12),"")</f>
        <v>4.6242774566473986E-2</v>
      </c>
      <c r="AH12" s="42">
        <f t="shared" si="12"/>
        <v>865</v>
      </c>
    </row>
    <row r="13" spans="1:34" x14ac:dyDescent="0.2">
      <c r="A13" s="9" t="str">
        <f>IF(Refs!A6="","",Refs!A6)</f>
        <v>Y60</v>
      </c>
      <c r="B13" s="2" t="str">
        <f>IF(Refs!B6="","",Refs!B6)</f>
        <v>Midlands</v>
      </c>
      <c r="C13" s="9"/>
      <c r="D13" s="13">
        <f>SUMIFS(Raw!$K:$K,Raw!$J:$J,D$6,Raw!$B:$B,$B$5,Raw!$D:$D,$A13)</f>
        <v>180450</v>
      </c>
      <c r="E13" s="13">
        <f>SUMIFS(Raw!$K:$K,Raw!$J:$J,E$6,Raw!$B:$B,$B$5,Raw!$D:$D,$A13)</f>
        <v>7240</v>
      </c>
      <c r="F13" s="13">
        <f>SUMIFS(Raw!$K:$K,Raw!$J:$J,F$6,Raw!$B:$B,$B$5,Raw!$D:$D,$A13)</f>
        <v>4193</v>
      </c>
      <c r="G13" s="13">
        <f>SUMIFS(Raw!$K:$K,Raw!$J:$J,G$6,Raw!$B:$B,$B$5,Raw!$D:$D,$A13)</f>
        <v>907</v>
      </c>
      <c r="H13" s="13">
        <f>SUMIFS(Raw!$K:$K,Raw!$J:$J,H$6,Raw!$B:$B,$B$5,Raw!$D:$D,$A13)</f>
        <v>384</v>
      </c>
      <c r="I13" s="13">
        <f>SUMIFS(Raw!$K:$K,Raw!$J:$J,I$6,Raw!$B:$B,$B$5,Raw!$D:$D,$A13)</f>
        <v>459</v>
      </c>
      <c r="J13" s="13">
        <f>SUMIFS(Raw!$K:$K,Raw!$J:$J,J$6,Raw!$B:$B,$B$5,Raw!$D:$D,$A13)</f>
        <v>1191</v>
      </c>
      <c r="K13" s="13">
        <f>SUMIFS(Raw!$K:$K,Raw!$J:$J,K$6,Raw!$B:$B,$B$5,Raw!$D:$D,$A13)</f>
        <v>106</v>
      </c>
      <c r="L13" s="41">
        <f t="shared" si="2"/>
        <v>0.71488645920941973</v>
      </c>
      <c r="M13" s="41">
        <f t="shared" si="3"/>
        <v>0.23128679562657695</v>
      </c>
      <c r="N13" s="49"/>
      <c r="O13" s="13">
        <f>SUMIFS(Raw!$K:$K,Raw!$J:$J,O$6,Raw!$B:$B,$B$5,Raw!$D:$D,$A13)</f>
        <v>2018</v>
      </c>
      <c r="P13" s="41">
        <f t="shared" si="4"/>
        <v>0.27872928176795581</v>
      </c>
      <c r="Q13" s="13">
        <f>SUMIFS(Raw!$K:$K,Raw!$J:$J,Q$6,Raw!$B:$B,$B$5,Raw!$D:$D,$A13)</f>
        <v>1711</v>
      </c>
      <c r="R13" s="41">
        <f t="shared" ref="R13" si="20">IF(Q13&gt;0,(Q13/$AH13),"")</f>
        <v>0.23632596685082874</v>
      </c>
      <c r="S13" s="13">
        <f>SUMIFS(Raw!$K:$K,Raw!$J:$J,S$6,Raw!$B:$B,$B$5,Raw!$D:$D,$A13)</f>
        <v>663</v>
      </c>
      <c r="T13" s="41">
        <f t="shared" ref="T13" si="21">IF(S13&gt;0,(S13/$AH13),"")</f>
        <v>9.1574585635359113E-2</v>
      </c>
      <c r="U13" s="13">
        <f>SUMIFS(Raw!$K:$K,Raw!$J:$J,U$6,Raw!$B:$B,$B$5,Raw!$D:$D,$A13)</f>
        <v>1591</v>
      </c>
      <c r="V13" s="41">
        <f t="shared" ref="V13" si="22">IF(U13&gt;0,(U13/$AH13),"")</f>
        <v>0.21975138121546961</v>
      </c>
      <c r="W13" s="13">
        <f>SUMIFS(Raw!$K:$K,Raw!$J:$J,W$6,Raw!$B:$B,$B$5,Raw!$D:$D,$A13)</f>
        <v>74</v>
      </c>
      <c r="X13" s="41">
        <f t="shared" ref="X13" si="23">IF(W13&gt;0,(W13/$AH13),"")</f>
        <v>1.0220994475138122E-2</v>
      </c>
      <c r="Y13" s="13">
        <f>SUMIFS(Raw!$K:$K,Raw!$J:$J,Y$6,Raw!$B:$B,$B$5,Raw!$D:$D,$A13)</f>
        <v>95</v>
      </c>
      <c r="Z13" s="41">
        <f t="shared" ref="Z13" si="24">IF(Y13&gt;0,(Y13/$AH13),"")</f>
        <v>1.3121546961325966E-2</v>
      </c>
      <c r="AA13" s="13">
        <f>SUMIFS(Raw!$K:$K,Raw!$J:$J,AA$6,Raw!$B:$B,$B$5,Raw!$D:$D,$A13)</f>
        <v>1074</v>
      </c>
      <c r="AB13" s="41">
        <f t="shared" ref="AB13" si="25">IF(AA13&gt;0,(AA13/$AH13),"")</f>
        <v>0.14834254143646408</v>
      </c>
      <c r="AC13" s="13">
        <f>SUMIFS(Raw!$K:$K,Raw!$J:$J,AC$6,Raw!$B:$B,$B$5,Raw!$D:$D,$A13)</f>
        <v>14</v>
      </c>
      <c r="AD13" s="41">
        <f t="shared" ref="AD13" si="26">IF(AC13&gt;0,(AC13/$AH13),"")</f>
        <v>1.9337016574585636E-3</v>
      </c>
      <c r="AH13" s="42">
        <f t="shared" si="12"/>
        <v>7240</v>
      </c>
    </row>
    <row r="14" spans="1:34" x14ac:dyDescent="0.2">
      <c r="A14" s="9" t="str">
        <f>IF(Refs!A7="","",Refs!A7)</f>
        <v>Y61</v>
      </c>
      <c r="B14" s="2" t="str">
        <f>IF(Refs!B7="","",Refs!B7)</f>
        <v>East of England</v>
      </c>
      <c r="C14" s="9"/>
      <c r="D14" s="13">
        <f>SUMIFS(Raw!$K:$K,Raw!$J:$J,D$6,Raw!$B:$B,$B$5,Raw!$D:$D,$A14)</f>
        <v>42174</v>
      </c>
      <c r="E14" s="13">
        <f>SUMIFS(Raw!$K:$K,Raw!$J:$J,E$6,Raw!$B:$B,$B$5,Raw!$D:$D,$A14)</f>
        <v>4973</v>
      </c>
      <c r="F14" s="13">
        <f>SUMIFS(Raw!$K:$K,Raw!$J:$J,F$6,Raw!$B:$B,$B$5,Raw!$D:$D,$A14)</f>
        <v>3167</v>
      </c>
      <c r="G14" s="13">
        <f>SUMIFS(Raw!$K:$K,Raw!$J:$J,G$6,Raw!$B:$B,$B$5,Raw!$D:$D,$A14)</f>
        <v>848</v>
      </c>
      <c r="H14" s="13">
        <f>SUMIFS(Raw!$K:$K,Raw!$J:$J,H$6,Raw!$B:$B,$B$5,Raw!$D:$D,$A14)</f>
        <v>274</v>
      </c>
      <c r="I14" s="13">
        <f>SUMIFS(Raw!$K:$K,Raw!$J:$J,I$6,Raw!$B:$B,$B$5,Raw!$D:$D,$A14)</f>
        <v>234</v>
      </c>
      <c r="J14" s="13">
        <f>SUMIFS(Raw!$K:$K,Raw!$J:$J,J$6,Raw!$B:$B,$B$5,Raw!$D:$D,$A14)</f>
        <v>349</v>
      </c>
      <c r="K14" s="13">
        <f>SUMIFS(Raw!$K:$K,Raw!$J:$J,K$6,Raw!$B:$B,$B$5,Raw!$D:$D,$A14)</f>
        <v>101</v>
      </c>
      <c r="L14" s="41">
        <f t="shared" si="2"/>
        <v>0.82409688013136284</v>
      </c>
      <c r="M14" s="41">
        <f t="shared" si="3"/>
        <v>0.11966338259441708</v>
      </c>
      <c r="N14" s="49"/>
      <c r="O14" s="13">
        <f>SUMIFS(Raw!$K:$K,Raw!$J:$J,O$6,Raw!$B:$B,$B$5,Raw!$D:$D,$A14)</f>
        <v>1415</v>
      </c>
      <c r="P14" s="41">
        <f t="shared" si="4"/>
        <v>0.29997880008479966</v>
      </c>
      <c r="Q14" s="13">
        <f>SUMIFS(Raw!$K:$K,Raw!$J:$J,Q$6,Raw!$B:$B,$B$5,Raw!$D:$D,$A14)</f>
        <v>526</v>
      </c>
      <c r="R14" s="41">
        <f t="shared" ref="R14" si="27">IF(Q14&gt;0,(Q14/$AH14),"")</f>
        <v>0.11151155395378419</v>
      </c>
      <c r="S14" s="13">
        <f>SUMIFS(Raw!$K:$K,Raw!$J:$J,S$6,Raw!$B:$B,$B$5,Raw!$D:$D,$A14)</f>
        <v>793</v>
      </c>
      <c r="T14" s="41">
        <f t="shared" ref="T14" si="28">IF(S14&gt;0,(S14/$AH14),"")</f>
        <v>0.16811532753868985</v>
      </c>
      <c r="U14" s="13">
        <f>SUMIFS(Raw!$K:$K,Raw!$J:$J,U$6,Raw!$B:$B,$B$5,Raw!$D:$D,$A14)</f>
        <v>1194</v>
      </c>
      <c r="V14" s="41">
        <f t="shared" ref="V14" si="29">IF(U14&gt;0,(U14/$AH14),"")</f>
        <v>0.25312698749205004</v>
      </c>
      <c r="W14" s="13">
        <f>SUMIFS(Raw!$K:$K,Raw!$J:$J,W$6,Raw!$B:$B,$B$5,Raw!$D:$D,$A14)</f>
        <v>126</v>
      </c>
      <c r="X14" s="41">
        <f t="shared" ref="X14" si="30">IF(W14&gt;0,(W14/$AH14),"")</f>
        <v>2.6711893152427391E-2</v>
      </c>
      <c r="Y14" s="13">
        <f>SUMIFS(Raw!$K:$K,Raw!$J:$J,Y$6,Raw!$B:$B,$B$5,Raw!$D:$D,$A14)</f>
        <v>125</v>
      </c>
      <c r="Z14" s="41">
        <f t="shared" ref="Z14" si="31">IF(Y14&gt;0,(Y14/$AH14),"")</f>
        <v>2.6499894000423997E-2</v>
      </c>
      <c r="AA14" s="13">
        <f>SUMIFS(Raw!$K:$K,Raw!$J:$J,AA$6,Raw!$B:$B,$B$5,Raw!$D:$D,$A14)</f>
        <v>503</v>
      </c>
      <c r="AB14" s="41">
        <f t="shared" ref="AB14" si="32">IF(AA14&gt;0,(AA14/$AH14),"")</f>
        <v>0.10663557345770618</v>
      </c>
      <c r="AC14" s="13">
        <f>SUMIFS(Raw!$K:$K,Raw!$J:$J,AC$6,Raw!$B:$B,$B$5,Raw!$D:$D,$A14)</f>
        <v>35</v>
      </c>
      <c r="AD14" s="41">
        <f t="shared" ref="AD14" si="33">IF(AC14&gt;0,(AC14/$AH14),"")</f>
        <v>7.4199703201187194E-3</v>
      </c>
      <c r="AH14" s="42">
        <f t="shared" si="12"/>
        <v>4717</v>
      </c>
    </row>
    <row r="15" spans="1:34" x14ac:dyDescent="0.2">
      <c r="A15" s="9" t="str">
        <f>IF(Refs!A8="","",Refs!A8)</f>
        <v>Y56</v>
      </c>
      <c r="B15" s="2" t="str">
        <f>IF(Refs!B8="","",Refs!B8)</f>
        <v>London</v>
      </c>
      <c r="C15" s="9"/>
      <c r="D15" s="13">
        <f>SUMIFS(Raw!$K:$K,Raw!$J:$J,D$6,Raw!$B:$B,$B$5,Raw!$D:$D,$A15)</f>
        <v>22682</v>
      </c>
      <c r="E15" s="13">
        <f>SUMIFS(Raw!$K:$K,Raw!$J:$J,E$6,Raw!$B:$B,$B$5,Raw!$D:$D,$A15)</f>
        <v>1865</v>
      </c>
      <c r="F15" s="13">
        <f>SUMIFS(Raw!$K:$K,Raw!$J:$J,F$6,Raw!$B:$B,$B$5,Raw!$D:$D,$A15)</f>
        <v>1026</v>
      </c>
      <c r="G15" s="13">
        <f>SUMIFS(Raw!$K:$K,Raw!$J:$J,G$6,Raw!$B:$B,$B$5,Raw!$D:$D,$A15)</f>
        <v>389</v>
      </c>
      <c r="H15" s="13">
        <f>SUMIFS(Raw!$K:$K,Raw!$J:$J,H$6,Raw!$B:$B,$B$5,Raw!$D:$D,$A15)</f>
        <v>92</v>
      </c>
      <c r="I15" s="13">
        <f>SUMIFS(Raw!$K:$K,Raw!$J:$J,I$6,Raw!$B:$B,$B$5,Raw!$D:$D,$A15)</f>
        <v>125</v>
      </c>
      <c r="J15" s="13">
        <f>SUMIFS(Raw!$K:$K,Raw!$J:$J,J$6,Raw!$B:$B,$B$5,Raw!$D:$D,$A15)</f>
        <v>142</v>
      </c>
      <c r="K15" s="13">
        <f>SUMIFS(Raw!$K:$K,Raw!$J:$J,K$6,Raw!$B:$B,$B$5,Raw!$D:$D,$A15)</f>
        <v>91</v>
      </c>
      <c r="L15" s="41">
        <f t="shared" si="2"/>
        <v>0.79763246899661777</v>
      </c>
      <c r="M15" s="41">
        <f t="shared" si="3"/>
        <v>0.15050732807215333</v>
      </c>
      <c r="N15" s="49"/>
      <c r="O15" s="13">
        <f>SUMIFS(Raw!$K:$K,Raw!$J:$J,O$6,Raw!$B:$B,$B$5,Raw!$D:$D,$A15)</f>
        <v>414</v>
      </c>
      <c r="P15" s="41">
        <f t="shared" si="4"/>
        <v>0.22198391420911529</v>
      </c>
      <c r="Q15" s="13">
        <f>SUMIFS(Raw!$K:$K,Raw!$J:$J,Q$6,Raw!$B:$B,$B$5,Raw!$D:$D,$A15)</f>
        <v>271</v>
      </c>
      <c r="R15" s="41">
        <f t="shared" ref="R15" si="34">IF(Q15&gt;0,(Q15/$AH15),"")</f>
        <v>0.1453083109919571</v>
      </c>
      <c r="S15" s="13">
        <f>SUMIFS(Raw!$K:$K,Raw!$J:$J,S$6,Raw!$B:$B,$B$5,Raw!$D:$D,$A15)</f>
        <v>241</v>
      </c>
      <c r="T15" s="41">
        <f t="shared" ref="T15" si="35">IF(S15&gt;0,(S15/$AH15),"")</f>
        <v>0.12922252010723861</v>
      </c>
      <c r="U15" s="13">
        <f>SUMIFS(Raw!$K:$K,Raw!$J:$J,U$6,Raw!$B:$B,$B$5,Raw!$D:$D,$A15)</f>
        <v>627</v>
      </c>
      <c r="V15" s="41">
        <f t="shared" ref="V15" si="36">IF(U15&gt;0,(U15/$AH15),"")</f>
        <v>0.33619302949061663</v>
      </c>
      <c r="W15" s="13">
        <f>SUMIFS(Raw!$K:$K,Raw!$J:$J,W$6,Raw!$B:$B,$B$5,Raw!$D:$D,$A15)</f>
        <v>64</v>
      </c>
      <c r="X15" s="41">
        <f t="shared" ref="X15" si="37">IF(W15&gt;0,(W15/$AH15),"")</f>
        <v>3.4316353887399467E-2</v>
      </c>
      <c r="Y15" s="13">
        <f>SUMIFS(Raw!$K:$K,Raw!$J:$J,Y$6,Raw!$B:$B,$B$5,Raw!$D:$D,$A15)</f>
        <v>53</v>
      </c>
      <c r="Z15" s="41">
        <f t="shared" ref="Z15" si="38">IF(Y15&gt;0,(Y15/$AH15),"")</f>
        <v>2.8418230563002682E-2</v>
      </c>
      <c r="AA15" s="13">
        <f>SUMIFS(Raw!$K:$K,Raw!$J:$J,AA$6,Raw!$B:$B,$B$5,Raw!$D:$D,$A15)</f>
        <v>127</v>
      </c>
      <c r="AB15" s="41">
        <f t="shared" ref="AB15" si="39">IF(AA15&gt;0,(AA15/$AH15),"")</f>
        <v>6.8096514745308312E-2</v>
      </c>
      <c r="AC15" s="13">
        <f>SUMIFS(Raw!$K:$K,Raw!$J:$J,AC$6,Raw!$B:$B,$B$5,Raw!$D:$D,$A15)</f>
        <v>68</v>
      </c>
      <c r="AD15" s="41">
        <f t="shared" ref="AD15" si="40">IF(AC15&gt;0,(AC15/$AH15),"")</f>
        <v>3.646112600536193E-2</v>
      </c>
      <c r="AH15" s="42">
        <f t="shared" si="12"/>
        <v>1865</v>
      </c>
    </row>
    <row r="16" spans="1:34" x14ac:dyDescent="0.2">
      <c r="A16" s="9" t="str">
        <f>IF(Refs!A9="","",Refs!A9)</f>
        <v>Y59</v>
      </c>
      <c r="B16" s="2" t="str">
        <f>IF(Refs!B9="","",Refs!B9)</f>
        <v>South East</v>
      </c>
      <c r="C16" s="9"/>
      <c r="D16" s="13">
        <f>SUMIFS(Raw!$K:$K,Raw!$J:$J,D$6,Raw!$B:$B,$B$5,Raw!$D:$D,$A16)</f>
        <v>19870</v>
      </c>
      <c r="E16" s="13">
        <f>SUMIFS(Raw!$K:$K,Raw!$J:$J,E$6,Raw!$B:$B,$B$5,Raw!$D:$D,$A16)</f>
        <v>3218</v>
      </c>
      <c r="F16" s="13">
        <f>SUMIFS(Raw!$K:$K,Raw!$J:$J,F$6,Raw!$B:$B,$B$5,Raw!$D:$D,$A16)</f>
        <v>1803</v>
      </c>
      <c r="G16" s="13">
        <f>SUMIFS(Raw!$K:$K,Raw!$J:$J,G$6,Raw!$B:$B,$B$5,Raw!$D:$D,$A16)</f>
        <v>441</v>
      </c>
      <c r="H16" s="13">
        <f>SUMIFS(Raw!$K:$K,Raw!$J:$J,H$6,Raw!$B:$B,$B$5,Raw!$D:$D,$A16)</f>
        <v>224</v>
      </c>
      <c r="I16" s="13">
        <f>SUMIFS(Raw!$K:$K,Raw!$J:$J,I$6,Raw!$B:$B,$B$5,Raw!$D:$D,$A16)</f>
        <v>263</v>
      </c>
      <c r="J16" s="13">
        <f>SUMIFS(Raw!$K:$K,Raw!$J:$J,J$6,Raw!$B:$B,$B$5,Raw!$D:$D,$A16)</f>
        <v>481</v>
      </c>
      <c r="K16" s="13">
        <f>SUMIFS(Raw!$K:$K,Raw!$J:$J,K$6,Raw!$B:$B,$B$5,Raw!$D:$D,$A16)</f>
        <v>6</v>
      </c>
      <c r="L16" s="41">
        <f t="shared" si="2"/>
        <v>0.69863013698630139</v>
      </c>
      <c r="M16" s="41">
        <f t="shared" si="3"/>
        <v>0.23163138231631383</v>
      </c>
      <c r="N16" s="49"/>
      <c r="O16" s="13">
        <f>SUMIFS(Raw!$K:$K,Raw!$J:$J,O$6,Raw!$B:$B,$B$5,Raw!$D:$D,$A16)</f>
        <v>777</v>
      </c>
      <c r="P16" s="41">
        <f t="shared" si="4"/>
        <v>0.2413793103448276</v>
      </c>
      <c r="Q16" s="13">
        <f>SUMIFS(Raw!$K:$K,Raw!$J:$J,Q$6,Raw!$B:$B,$B$5,Raw!$D:$D,$A16)</f>
        <v>603</v>
      </c>
      <c r="R16" s="41">
        <f t="shared" ref="R16" si="41">IF(Q16&gt;0,(Q16/$AH16),"")</f>
        <v>0.18732525629077354</v>
      </c>
      <c r="S16" s="13">
        <f>SUMIFS(Raw!$K:$K,Raw!$J:$J,S$6,Raw!$B:$B,$B$5,Raw!$D:$D,$A16)</f>
        <v>305</v>
      </c>
      <c r="T16" s="41">
        <f t="shared" ref="T16" si="42">IF(S16&gt;0,(S16/$AH16),"")</f>
        <v>9.4749922336129236E-2</v>
      </c>
      <c r="U16" s="13">
        <f>SUMIFS(Raw!$K:$K,Raw!$J:$J,U$6,Raw!$B:$B,$B$5,Raw!$D:$D,$A16)</f>
        <v>941</v>
      </c>
      <c r="V16" s="41">
        <f t="shared" ref="V16" si="43">IF(U16&gt;0,(U16/$AH16),"")</f>
        <v>0.29232680956818891</v>
      </c>
      <c r="W16" s="13">
        <f>SUMIFS(Raw!$K:$K,Raw!$J:$J,W$6,Raw!$B:$B,$B$5,Raw!$D:$D,$A16)</f>
        <v>147</v>
      </c>
      <c r="X16" s="41">
        <f t="shared" ref="X16" si="44">IF(W16&gt;0,(W16/$AH16),"")</f>
        <v>4.5666356011183594E-2</v>
      </c>
      <c r="Y16" s="13">
        <f>SUMIFS(Raw!$K:$K,Raw!$J:$J,Y$6,Raw!$B:$B,$B$5,Raw!$D:$D,$A16)</f>
        <v>167</v>
      </c>
      <c r="Z16" s="41">
        <f t="shared" ref="Z16" si="45">IF(Y16&gt;0,(Y16/$AH16),"")</f>
        <v>5.1879465672569118E-2</v>
      </c>
      <c r="AA16" s="13">
        <f>SUMIFS(Raw!$K:$K,Raw!$J:$J,AA$6,Raw!$B:$B,$B$5,Raw!$D:$D,$A16)</f>
        <v>244</v>
      </c>
      <c r="AB16" s="41">
        <f t="shared" ref="AB16" si="46">IF(AA16&gt;0,(AA16/$AH16),"")</f>
        <v>7.5799937868903391E-2</v>
      </c>
      <c r="AC16" s="13">
        <f>SUMIFS(Raw!$K:$K,Raw!$J:$J,AC$6,Raw!$B:$B,$B$5,Raw!$D:$D,$A16)</f>
        <v>35</v>
      </c>
      <c r="AD16" s="41">
        <f t="shared" ref="AD16" si="47">IF(AC16&gt;0,(AC16/$AH16),"")</f>
        <v>1.0872941907424665E-2</v>
      </c>
      <c r="AH16" s="42">
        <f t="shared" si="12"/>
        <v>3219</v>
      </c>
    </row>
    <row r="17" spans="1:34" x14ac:dyDescent="0.2">
      <c r="A17" s="9" t="str">
        <f>IF(Refs!A10="","",Refs!A10)</f>
        <v>Y58</v>
      </c>
      <c r="B17" s="2" t="str">
        <f>IF(Refs!B10="","",Refs!B10)</f>
        <v>South West</v>
      </c>
      <c r="C17" s="9"/>
      <c r="D17" s="13">
        <f>SUMIFS(Raw!$K:$K,Raw!$J:$J,D$6,Raw!$B:$B,$B$5,Raw!$D:$D,$A17)</f>
        <v>80121</v>
      </c>
      <c r="E17" s="13">
        <f>SUMIFS(Raw!$K:$K,Raw!$J:$J,E$6,Raw!$B:$B,$B$5,Raw!$D:$D,$A17)</f>
        <v>5786</v>
      </c>
      <c r="F17" s="13">
        <f>SUMIFS(Raw!$K:$K,Raw!$J:$J,F$6,Raw!$B:$B,$B$5,Raw!$D:$D,$A17)</f>
        <v>3767</v>
      </c>
      <c r="G17" s="13">
        <f>SUMIFS(Raw!$K:$K,Raw!$J:$J,G$6,Raw!$B:$B,$B$5,Raw!$D:$D,$A17)</f>
        <v>835</v>
      </c>
      <c r="H17" s="13">
        <f>SUMIFS(Raw!$K:$K,Raw!$J:$J,H$6,Raw!$B:$B,$B$5,Raw!$D:$D,$A17)</f>
        <v>317</v>
      </c>
      <c r="I17" s="13">
        <f>SUMIFS(Raw!$K:$K,Raw!$J:$J,I$6,Raw!$B:$B,$B$5,Raw!$D:$D,$A17)</f>
        <v>311</v>
      </c>
      <c r="J17" s="13">
        <f>SUMIFS(Raw!$K:$K,Raw!$J:$J,J$6,Raw!$B:$B,$B$5,Raw!$D:$D,$A17)</f>
        <v>399</v>
      </c>
      <c r="K17" s="13">
        <f>SUMIFS(Raw!$K:$K,Raw!$J:$J,K$6,Raw!$B:$B,$B$5,Raw!$D:$D,$A17)</f>
        <v>157</v>
      </c>
      <c r="L17" s="41">
        <f t="shared" ref="L17" si="48">IF(E17&gt;0,SUM((F17+G17)/SUM(F17:J17)),"")</f>
        <v>0.81755196304849886</v>
      </c>
      <c r="M17" s="41">
        <f t="shared" ref="M17" si="49">IF(F17&gt;0,SUM((I17+J17)/SUM(F17:J17)),"")</f>
        <v>0.12613252798010305</v>
      </c>
      <c r="N17" s="49"/>
      <c r="O17" s="13">
        <f>SUMIFS(Raw!$K:$K,Raw!$J:$J,O$6,Raw!$B:$B,$B$5,Raw!$D:$D,$A17)</f>
        <v>1768</v>
      </c>
      <c r="P17" s="41">
        <f t="shared" si="4"/>
        <v>0.30556515727618389</v>
      </c>
      <c r="Q17" s="13">
        <f>SUMIFS(Raw!$K:$K,Raw!$J:$J,Q$6,Raw!$B:$B,$B$5,Raw!$D:$D,$A17)</f>
        <v>788</v>
      </c>
      <c r="R17" s="41">
        <f t="shared" ref="R17" si="50">IF(Q17&gt;0,(Q17/$AH17),"")</f>
        <v>0.13619080539232631</v>
      </c>
      <c r="S17" s="13">
        <f>SUMIFS(Raw!$K:$K,Raw!$J:$J,S$6,Raw!$B:$B,$B$5,Raw!$D:$D,$A17)</f>
        <v>769</v>
      </c>
      <c r="T17" s="41">
        <f t="shared" ref="T17" si="51">IF(S17&gt;0,(S17/$AH17),"")</f>
        <v>0.1329070169374352</v>
      </c>
      <c r="U17" s="13">
        <f>SUMIFS(Raw!$K:$K,Raw!$J:$J,U$6,Raw!$B:$B,$B$5,Raw!$D:$D,$A17)</f>
        <v>1179</v>
      </c>
      <c r="V17" s="41">
        <f t="shared" ref="V17" si="52">IF(U17&gt;0,(U17/$AH17),"")</f>
        <v>0.20376771517455927</v>
      </c>
      <c r="W17" s="13">
        <f>SUMIFS(Raw!$K:$K,Raw!$J:$J,W$6,Raw!$B:$B,$B$5,Raw!$D:$D,$A17)</f>
        <v>203</v>
      </c>
      <c r="X17" s="41">
        <f t="shared" ref="X17" si="53">IF(W17&gt;0,(W17/$AH17),"")</f>
        <v>3.5084687175941931E-2</v>
      </c>
      <c r="Y17" s="13">
        <f>SUMIFS(Raw!$K:$K,Raw!$J:$J,Y$6,Raw!$B:$B,$B$5,Raw!$D:$D,$A17)</f>
        <v>369</v>
      </c>
      <c r="Z17" s="41">
        <f t="shared" ref="Z17" si="54">IF(Y17&gt;0,(Y17/$AH17),"")</f>
        <v>6.377462841341168E-2</v>
      </c>
      <c r="AA17" s="13">
        <f>SUMIFS(Raw!$K:$K,Raw!$J:$J,AA$6,Raw!$B:$B,$B$5,Raw!$D:$D,$A17)</f>
        <v>648</v>
      </c>
      <c r="AB17" s="41">
        <f t="shared" ref="AB17" si="55">IF(AA17&gt;0,(AA17/$AH17),"")</f>
        <v>0.11199446940891808</v>
      </c>
      <c r="AC17" s="13">
        <f>SUMIFS(Raw!$K:$K,Raw!$J:$J,AC$6,Raw!$B:$B,$B$5,Raw!$D:$D,$A17)</f>
        <v>62</v>
      </c>
      <c r="AD17" s="41">
        <f t="shared" ref="AD17" si="56">IF(AC17&gt;0,(AC17/$AH17),"")</f>
        <v>1.0715520221223643E-2</v>
      </c>
      <c r="AH17" s="42">
        <f t="shared" si="12"/>
        <v>5786</v>
      </c>
    </row>
    <row r="18" spans="1:34" x14ac:dyDescent="0.2">
      <c r="A18" s="9" t="str">
        <f>IF(Refs!A11="","",Refs!A11)</f>
        <v>Y99</v>
      </c>
      <c r="B18" s="2" t="str">
        <f>IF(Refs!B11="","",Refs!B11)</f>
        <v>111 National Support</v>
      </c>
      <c r="C18" s="9"/>
      <c r="D18" s="13">
        <f>SUMIFS(Raw!$K:$K,Raw!$J:$J,D$6,Raw!$B:$B,$B$5,Raw!$D:$D,$A18)</f>
        <v>354200</v>
      </c>
      <c r="E18" s="13">
        <f>SUMIFS(Raw!$K:$K,Raw!$J:$J,E$6,Raw!$B:$B,$B$5,Raw!$D:$D,$A18)</f>
        <v>13318</v>
      </c>
      <c r="F18" s="13">
        <f>SUMIFS(Raw!$K:$K,Raw!$J:$J,F$6,Raw!$B:$B,$B$5,Raw!$D:$D,$A18)</f>
        <v>7529</v>
      </c>
      <c r="G18" s="13">
        <f>SUMIFS(Raw!$K:$K,Raw!$J:$J,G$6,Raw!$B:$B,$B$5,Raw!$D:$D,$A18)</f>
        <v>1470</v>
      </c>
      <c r="H18" s="13">
        <f>SUMIFS(Raw!$K:$K,Raw!$J:$J,H$6,Raw!$B:$B,$B$5,Raw!$D:$D,$A18)</f>
        <v>719</v>
      </c>
      <c r="I18" s="13">
        <f>SUMIFS(Raw!$K:$K,Raw!$J:$J,I$6,Raw!$B:$B,$B$5,Raw!$D:$D,$A18)</f>
        <v>969</v>
      </c>
      <c r="J18" s="13">
        <f>SUMIFS(Raw!$K:$K,Raw!$J:$J,J$6,Raw!$B:$B,$B$5,Raw!$D:$D,$A18)</f>
        <v>2557</v>
      </c>
      <c r="K18" s="13">
        <f>SUMIFS(Raw!$K:$K,Raw!$J:$J,K$6,Raw!$B:$B,$B$5,Raw!$D:$D,$A18)</f>
        <v>74</v>
      </c>
      <c r="L18" s="41">
        <f t="shared" si="2"/>
        <v>0.67947749924494105</v>
      </c>
      <c r="M18" s="41">
        <f t="shared" si="3"/>
        <v>0.26623376623376621</v>
      </c>
      <c r="N18" s="49"/>
      <c r="O18" s="13">
        <f>SUMIFS(Raw!$K:$K,Raw!$J:$J,O$6,Raw!$B:$B,$B$5,Raw!$D:$D,$A18)</f>
        <v>3389</v>
      </c>
      <c r="P18" s="41">
        <f t="shared" si="4"/>
        <v>0.254467637783451</v>
      </c>
      <c r="Q18" s="13">
        <f>SUMIFS(Raw!$K:$K,Raw!$J:$J,Q$6,Raw!$B:$B,$B$5,Raw!$D:$D,$A18)</f>
        <v>3556</v>
      </c>
      <c r="R18" s="41">
        <f t="shared" ref="R18" si="57">IF(Q18&gt;0,(Q18/$AH18),"")</f>
        <v>0.26700705811683434</v>
      </c>
      <c r="S18" s="13">
        <f>SUMIFS(Raw!$K:$K,Raw!$J:$J,S$6,Raw!$B:$B,$B$5,Raw!$D:$D,$A18)</f>
        <v>1266</v>
      </c>
      <c r="T18" s="41">
        <f t="shared" ref="T18" si="58">IF(S18&gt;0,(S18/$AH18),"")</f>
        <v>9.5059318215948346E-2</v>
      </c>
      <c r="U18" s="13">
        <f>SUMIFS(Raw!$K:$K,Raw!$J:$J,U$6,Raw!$B:$B,$B$5,Raw!$D:$D,$A18)</f>
        <v>3429</v>
      </c>
      <c r="V18" s="41">
        <f t="shared" ref="V18" si="59">IF(U18&gt;0,(U18/$AH18),"")</f>
        <v>0.25747109175551885</v>
      </c>
      <c r="W18" s="13">
        <f>SUMIFS(Raw!$K:$K,Raw!$J:$J,W$6,Raw!$B:$B,$B$5,Raw!$D:$D,$A18)</f>
        <v>0</v>
      </c>
      <c r="X18" s="41" t="str">
        <f t="shared" ref="X18" si="60">IF(W18&gt;0,(W18/$AH18),"")</f>
        <v/>
      </c>
      <c r="Y18" s="13">
        <f>SUMIFS(Raw!$K:$K,Raw!$J:$J,Y$6,Raw!$B:$B,$B$5,Raw!$D:$D,$A18)</f>
        <v>0</v>
      </c>
      <c r="Z18" s="41" t="str">
        <f t="shared" ref="Z18" si="61">IF(Y18&gt;0,(Y18/$AH18),"")</f>
        <v/>
      </c>
      <c r="AA18" s="13">
        <f>SUMIFS(Raw!$K:$K,Raw!$J:$J,AA$6,Raw!$B:$B,$B$5,Raw!$D:$D,$A18)</f>
        <v>1678</v>
      </c>
      <c r="AB18" s="41">
        <f t="shared" ref="AB18" si="62">IF(AA18&gt;0,(AA18/$AH18),"")</f>
        <v>0.12599489412824749</v>
      </c>
      <c r="AC18" s="13">
        <f>SUMIFS(Raw!$K:$K,Raw!$J:$J,AC$6,Raw!$B:$B,$B$5,Raw!$D:$D,$A18)</f>
        <v>0</v>
      </c>
      <c r="AD18" s="41" t="str">
        <f t="shared" ref="AD18" si="63">IF(AC18&gt;0,(AC18/$AH18),"")</f>
        <v/>
      </c>
      <c r="AH18" s="42">
        <f t="shared" si="12"/>
        <v>13318</v>
      </c>
    </row>
    <row r="19" spans="1:34" s="51" customFormat="1" ht="18" customHeight="1" x14ac:dyDescent="0.2">
      <c r="A19" s="50" t="str">
        <f>IF(Refs!A12="","",Refs!A12)</f>
        <v/>
      </c>
      <c r="B19" s="51" t="str">
        <f>IF(Refs!B12="","",Refs!B12)</f>
        <v>-----------</v>
      </c>
      <c r="C19" s="50"/>
      <c r="D19" s="52"/>
      <c r="E19" s="52"/>
      <c r="F19" s="52"/>
      <c r="G19" s="52"/>
      <c r="H19" s="52"/>
      <c r="I19" s="52"/>
      <c r="J19" s="52"/>
      <c r="K19" s="52"/>
      <c r="L19" s="52"/>
      <c r="M19" s="52"/>
      <c r="N19" s="52"/>
      <c r="O19" s="52"/>
      <c r="P19" s="41"/>
      <c r="Q19" s="52"/>
      <c r="R19" s="41"/>
      <c r="S19" s="52"/>
      <c r="T19" s="41"/>
      <c r="U19" s="52"/>
      <c r="V19" s="41"/>
      <c r="W19" s="52"/>
      <c r="X19" s="41"/>
      <c r="Y19" s="52"/>
      <c r="Z19" s="41"/>
      <c r="AA19" s="52"/>
      <c r="AB19" s="41"/>
      <c r="AC19" s="52"/>
      <c r="AD19" s="41"/>
      <c r="AH19" s="53"/>
    </row>
    <row r="20" spans="1:34" x14ac:dyDescent="0.2">
      <c r="A20" s="9" t="str">
        <f>IF(Refs!A13="","",Refs!A13)</f>
        <v>111AA1</v>
      </c>
      <c r="B20" s="2" t="str">
        <f>IF(Refs!B13="","",Refs!B13)</f>
        <v>North East</v>
      </c>
      <c r="C20" s="9"/>
      <c r="D20" s="13">
        <f>SUMIFS(Raw!$K:$K,Raw!$J:$J,D$6,Raw!$B:$B,$B$5,Raw!$H:$H,$A20)</f>
        <v>9000</v>
      </c>
      <c r="E20" s="13">
        <f>SUMIFS(Raw!$K:$K,Raw!$J:$J,E$6,Raw!$B:$B,$B$5,Raw!$H:$H,$A20)</f>
        <v>1649</v>
      </c>
      <c r="F20" s="13">
        <f>SUMIFS(Raw!$K:$K,Raw!$J:$J,F$6,Raw!$B:$B,$B$5,Raw!$H:$H,$A20)</f>
        <v>1106</v>
      </c>
      <c r="G20" s="13">
        <f>SUMIFS(Raw!$K:$K,Raw!$J:$J,G$6,Raw!$B:$B,$B$5,Raw!$H:$H,$A20)</f>
        <v>226</v>
      </c>
      <c r="H20" s="13">
        <f>SUMIFS(Raw!$K:$K,Raw!$J:$J,H$6,Raw!$B:$B,$B$5,Raw!$H:$H,$A20)</f>
        <v>98</v>
      </c>
      <c r="I20" s="13">
        <f>SUMIFS(Raw!$K:$K,Raw!$J:$J,I$6,Raw!$B:$B,$B$5,Raw!$H:$H,$A20)</f>
        <v>104</v>
      </c>
      <c r="J20" s="13">
        <f>SUMIFS(Raw!$K:$K,Raw!$J:$J,J$6,Raw!$B:$B,$B$5,Raw!$H:$H,$A20)</f>
        <v>115</v>
      </c>
      <c r="K20" s="13">
        <f>SUMIFS(Raw!$K:$K,Raw!$J:$J,K$6,Raw!$B:$B,$B$5,Raw!$H:$H,$A20)</f>
        <v>0</v>
      </c>
      <c r="L20" s="41">
        <f t="shared" ref="L20:L39" si="64">IF(E20&gt;0,SUM((F20+G20)/SUM(F20:J20)),"")</f>
        <v>0.8077622801697999</v>
      </c>
      <c r="M20" s="41">
        <f t="shared" ref="M20:M39" si="65">IF(F20&gt;0,SUM((I20+J20)/SUM(F20:J20)),"")</f>
        <v>0.1328077622801698</v>
      </c>
      <c r="N20" s="65"/>
      <c r="O20" s="13">
        <f>SUMIFS(Raw!$K:$K,Raw!$J:$J,O$6,Raw!$B:$B,$B$5,Raw!$H:$H,$A20)</f>
        <v>362</v>
      </c>
      <c r="P20" s="41">
        <f t="shared" si="4"/>
        <v>0.21952698605215282</v>
      </c>
      <c r="Q20" s="13">
        <f>SUMIFS(Raw!$K:$K,Raw!$J:$J,Q$6,Raw!$B:$B,$B$5,Raw!$H:$H,$A20)</f>
        <v>280</v>
      </c>
      <c r="R20" s="41">
        <f t="shared" ref="R20" si="66">IF(Q20&gt;0,(Q20/$AH20),"")</f>
        <v>0.16979987871437235</v>
      </c>
      <c r="S20" s="13">
        <f>SUMIFS(Raw!$K:$K,Raw!$J:$J,S$6,Raw!$B:$B,$B$5,Raw!$H:$H,$A20)</f>
        <v>156</v>
      </c>
      <c r="T20" s="41">
        <f t="shared" ref="T20" si="67">IF(S20&gt;0,(S20/$AH20),"")</f>
        <v>9.4602789569436019E-2</v>
      </c>
      <c r="U20" s="13">
        <f>SUMIFS(Raw!$K:$K,Raw!$J:$J,U$6,Raw!$B:$B,$B$5,Raw!$H:$H,$A20)</f>
        <v>269</v>
      </c>
      <c r="V20" s="41">
        <f t="shared" ref="V20" si="68">IF(U20&gt;0,(U20/$AH20),"")</f>
        <v>0.16312916919345058</v>
      </c>
      <c r="W20" s="13">
        <f>SUMIFS(Raw!$K:$K,Raw!$J:$J,W$6,Raw!$B:$B,$B$5,Raw!$H:$H,$A20)</f>
        <v>40</v>
      </c>
      <c r="X20" s="41">
        <f t="shared" ref="X20" si="69">IF(W20&gt;0,(W20/$AH20),"")</f>
        <v>2.4257125530624622E-2</v>
      </c>
      <c r="Y20" s="13">
        <f>SUMIFS(Raw!$K:$K,Raw!$J:$J,Y$6,Raw!$B:$B,$B$5,Raw!$H:$H,$A20)</f>
        <v>476</v>
      </c>
      <c r="Z20" s="41">
        <f t="shared" ref="Z20" si="70">IF(Y20&gt;0,(Y20/$AH20),"")</f>
        <v>0.28865979381443296</v>
      </c>
      <c r="AA20" s="13">
        <f>SUMIFS(Raw!$K:$K,Raw!$J:$J,AA$6,Raw!$B:$B,$B$5,Raw!$H:$H,$A20)</f>
        <v>59</v>
      </c>
      <c r="AB20" s="41">
        <f t="shared" ref="AB20" si="71">IF(AA20&gt;0,(AA20/$AH20),"")</f>
        <v>3.5779260157671314E-2</v>
      </c>
      <c r="AC20" s="13">
        <f>SUMIFS(Raw!$K:$K,Raw!$J:$J,AC$6,Raw!$B:$B,$B$5,Raw!$H:$H,$A20)</f>
        <v>7</v>
      </c>
      <c r="AD20" s="41">
        <f t="shared" ref="AD20" si="72">IF(AC20&gt;0,(AC20/$AH20),"")</f>
        <v>4.2449969678593083E-3</v>
      </c>
      <c r="AH20" s="42">
        <f t="shared" ref="AH20:AH39" si="73">SUM(AC20,AA20,Y20,W20,U20,S20,Q20,O20)</f>
        <v>1649</v>
      </c>
    </row>
    <row r="21" spans="1:34" x14ac:dyDescent="0.2">
      <c r="A21" s="9" t="str">
        <f>IF(Refs!A14="","",Refs!A14)</f>
        <v>111AI7</v>
      </c>
      <c r="B21" s="2" t="str">
        <f>IF(Refs!B14="","",Refs!B14)</f>
        <v>Yorkshire and Humber</v>
      </c>
      <c r="C21" s="9"/>
      <c r="D21" s="13">
        <f>SUMIFS(Raw!$K:$K,Raw!$J:$J,D$6,Raw!$B:$B,$B$5,Raw!$H:$H,$A21)</f>
        <v>8626</v>
      </c>
      <c r="E21" s="13">
        <f>SUMIFS(Raw!$K:$K,Raw!$J:$J,E$6,Raw!$B:$B,$B$5,Raw!$H:$H,$A21)</f>
        <v>580</v>
      </c>
      <c r="F21" s="13">
        <f>SUMIFS(Raw!$K:$K,Raw!$J:$J,F$6,Raw!$B:$B,$B$5,Raw!$H:$H,$A21)</f>
        <v>378</v>
      </c>
      <c r="G21" s="13">
        <f>SUMIFS(Raw!$K:$K,Raw!$J:$J,G$6,Raw!$B:$B,$B$5,Raw!$H:$H,$A21)</f>
        <v>87</v>
      </c>
      <c r="H21" s="13">
        <f>SUMIFS(Raw!$K:$K,Raw!$J:$J,H$6,Raw!$B:$B,$B$5,Raw!$H:$H,$A21)</f>
        <v>47</v>
      </c>
      <c r="I21" s="13">
        <f>SUMIFS(Raw!$K:$K,Raw!$J:$J,I$6,Raw!$B:$B,$B$5,Raw!$H:$H,$A21)</f>
        <v>18</v>
      </c>
      <c r="J21" s="13">
        <f>SUMIFS(Raw!$K:$K,Raw!$J:$J,J$6,Raw!$B:$B,$B$5,Raw!$H:$H,$A21)</f>
        <v>48</v>
      </c>
      <c r="K21" s="13">
        <f>SUMIFS(Raw!$K:$K,Raw!$J:$J,K$6,Raw!$B:$B,$B$5,Raw!$H:$H,$A21)</f>
        <v>2</v>
      </c>
      <c r="L21" s="41">
        <f t="shared" si="64"/>
        <v>0.80449826989619377</v>
      </c>
      <c r="M21" s="41">
        <f t="shared" si="65"/>
        <v>0.11418685121107267</v>
      </c>
      <c r="N21" s="65"/>
      <c r="O21" s="13">
        <f>SUMIFS(Raw!$K:$K,Raw!$J:$J,O$6,Raw!$B:$B,$B$5,Raw!$H:$H,$A21)</f>
        <v>88</v>
      </c>
      <c r="P21" s="41">
        <f t="shared" si="4"/>
        <v>0.15172413793103448</v>
      </c>
      <c r="Q21" s="13">
        <f>SUMIFS(Raw!$K:$K,Raw!$J:$J,Q$6,Raw!$B:$B,$B$5,Raw!$H:$H,$A21)</f>
        <v>75</v>
      </c>
      <c r="R21" s="41">
        <f t="shared" ref="R21" si="74">IF(Q21&gt;0,(Q21/$AH21),"")</f>
        <v>0.12931034482758622</v>
      </c>
      <c r="S21" s="13">
        <f>SUMIFS(Raw!$K:$K,Raw!$J:$J,S$6,Raw!$B:$B,$B$5,Raw!$H:$H,$A21)</f>
        <v>141</v>
      </c>
      <c r="T21" s="41">
        <f t="shared" ref="T21" si="75">IF(S21&gt;0,(S21/$AH21),"")</f>
        <v>0.24310344827586206</v>
      </c>
      <c r="U21" s="13">
        <f>SUMIFS(Raw!$K:$K,Raw!$J:$J,U$6,Raw!$B:$B,$B$5,Raw!$H:$H,$A21)</f>
        <v>182</v>
      </c>
      <c r="V21" s="41">
        <f t="shared" ref="V21" si="76">IF(U21&gt;0,(U21/$AH21),"")</f>
        <v>0.31379310344827588</v>
      </c>
      <c r="W21" s="13">
        <f>SUMIFS(Raw!$K:$K,Raw!$J:$J,W$6,Raw!$B:$B,$B$5,Raw!$H:$H,$A21)</f>
        <v>22</v>
      </c>
      <c r="X21" s="41">
        <f t="shared" ref="X21" si="77">IF(W21&gt;0,(W21/$AH21),"")</f>
        <v>3.793103448275862E-2</v>
      </c>
      <c r="Y21" s="13">
        <f>SUMIFS(Raw!$K:$K,Raw!$J:$J,Y$6,Raw!$B:$B,$B$5,Raw!$H:$H,$A21)</f>
        <v>22</v>
      </c>
      <c r="Z21" s="41">
        <f t="shared" ref="Z21" si="78">IF(Y21&gt;0,(Y21/$AH21),"")</f>
        <v>3.793103448275862E-2</v>
      </c>
      <c r="AA21" s="13">
        <f>SUMIFS(Raw!$K:$K,Raw!$J:$J,AA$6,Raw!$B:$B,$B$5,Raw!$H:$H,$A21)</f>
        <v>50</v>
      </c>
      <c r="AB21" s="41">
        <f t="shared" ref="AB21" si="79">IF(AA21&gt;0,(AA21/$AH21),"")</f>
        <v>8.6206896551724144E-2</v>
      </c>
      <c r="AC21" s="13">
        <f>SUMIFS(Raw!$K:$K,Raw!$J:$J,AC$6,Raw!$B:$B,$B$5,Raw!$H:$H,$A21)</f>
        <v>0</v>
      </c>
      <c r="AD21" s="41" t="str">
        <f t="shared" ref="AD21" si="80">IF(AC21&gt;0,(AC21/$AH21),"")</f>
        <v/>
      </c>
      <c r="AH21" s="42">
        <f t="shared" si="73"/>
        <v>580</v>
      </c>
    </row>
    <row r="22" spans="1:34" ht="21.6" customHeight="1" x14ac:dyDescent="0.2">
      <c r="A22" s="9" t="str">
        <f>IF(Refs!A15="","",Refs!A15)</f>
        <v>111AJ3</v>
      </c>
      <c r="B22" s="2" t="str">
        <f>IF(Refs!B15="","",Refs!B15)</f>
        <v>North West including Blackpool</v>
      </c>
      <c r="C22" s="9"/>
      <c r="D22" s="13">
        <f>SUMIFS(Raw!$K:$K,Raw!$J:$J,D$6,Raw!$B:$B,$B$5,Raw!$H:$H,$A22)</f>
        <v>1920</v>
      </c>
      <c r="E22" s="13">
        <f>SUMIFS(Raw!$K:$K,Raw!$J:$J,E$6,Raw!$B:$B,$B$5,Raw!$H:$H,$A22)</f>
        <v>865</v>
      </c>
      <c r="F22" s="13">
        <f>SUMIFS(Raw!$K:$K,Raw!$J:$J,F$6,Raw!$B:$B,$B$5,Raw!$H:$H,$A22)</f>
        <v>620</v>
      </c>
      <c r="G22" s="13">
        <f>SUMIFS(Raw!$K:$K,Raw!$J:$J,G$6,Raw!$B:$B,$B$5,Raw!$H:$H,$A22)</f>
        <v>140</v>
      </c>
      <c r="H22" s="13">
        <f>SUMIFS(Raw!$K:$K,Raw!$J:$J,H$6,Raw!$B:$B,$B$5,Raw!$H:$H,$A22)</f>
        <v>34</v>
      </c>
      <c r="I22" s="13">
        <f>SUMIFS(Raw!$K:$K,Raw!$J:$J,I$6,Raw!$B:$B,$B$5,Raw!$H:$H,$A22)</f>
        <v>23</v>
      </c>
      <c r="J22" s="13">
        <f>SUMIFS(Raw!$K:$K,Raw!$J:$J,J$6,Raw!$B:$B,$B$5,Raw!$H:$H,$A22)</f>
        <v>37</v>
      </c>
      <c r="K22" s="13">
        <f>SUMIFS(Raw!$K:$K,Raw!$J:$J,K$6,Raw!$B:$B,$B$5,Raw!$H:$H,$A22)</f>
        <v>11</v>
      </c>
      <c r="L22" s="41">
        <f t="shared" si="64"/>
        <v>0.88992974238875877</v>
      </c>
      <c r="M22" s="41">
        <f t="shared" si="65"/>
        <v>7.0257611241217793E-2</v>
      </c>
      <c r="N22" s="65"/>
      <c r="O22" s="13">
        <f>SUMIFS(Raw!$K:$K,Raw!$J:$J,O$6,Raw!$B:$B,$B$5,Raw!$H:$H,$A22)</f>
        <v>146</v>
      </c>
      <c r="P22" s="41">
        <f t="shared" si="4"/>
        <v>0.16878612716763006</v>
      </c>
      <c r="Q22" s="13">
        <f>SUMIFS(Raw!$K:$K,Raw!$J:$J,Q$6,Raw!$B:$B,$B$5,Raw!$H:$H,$A22)</f>
        <v>88</v>
      </c>
      <c r="R22" s="41">
        <f t="shared" ref="R22" si="81">IF(Q22&gt;0,(Q22/$AH22),"")</f>
        <v>0.10173410404624278</v>
      </c>
      <c r="S22" s="13">
        <f>SUMIFS(Raw!$K:$K,Raw!$J:$J,S$6,Raw!$B:$B,$B$5,Raw!$H:$H,$A22)</f>
        <v>146</v>
      </c>
      <c r="T22" s="41">
        <f t="shared" ref="T22" si="82">IF(S22&gt;0,(S22/$AH22),"")</f>
        <v>0.16878612716763006</v>
      </c>
      <c r="U22" s="13">
        <f>SUMIFS(Raw!$K:$K,Raw!$J:$J,U$6,Raw!$B:$B,$B$5,Raw!$H:$H,$A22)</f>
        <v>229</v>
      </c>
      <c r="V22" s="41">
        <f t="shared" ref="V22" si="83">IF(U22&gt;0,(U22/$AH22),"")</f>
        <v>0.26473988439306356</v>
      </c>
      <c r="W22" s="13">
        <f>SUMIFS(Raw!$K:$K,Raw!$J:$J,W$6,Raw!$B:$B,$B$5,Raw!$H:$H,$A22)</f>
        <v>27</v>
      </c>
      <c r="X22" s="41">
        <f t="shared" ref="X22" si="84">IF(W22&gt;0,(W22/$AH22),"")</f>
        <v>3.121387283236994E-2</v>
      </c>
      <c r="Y22" s="13">
        <f>SUMIFS(Raw!$K:$K,Raw!$J:$J,Y$6,Raw!$B:$B,$B$5,Raw!$H:$H,$A22)</f>
        <v>148</v>
      </c>
      <c r="Z22" s="41">
        <f t="shared" ref="Z22" si="85">IF(Y22&gt;0,(Y22/$AH22),"")</f>
        <v>0.17109826589595376</v>
      </c>
      <c r="AA22" s="13">
        <f>SUMIFS(Raw!$K:$K,Raw!$J:$J,AA$6,Raw!$B:$B,$B$5,Raw!$H:$H,$A22)</f>
        <v>41</v>
      </c>
      <c r="AB22" s="41">
        <f t="shared" ref="AB22" si="86">IF(AA22&gt;0,(AA22/$AH22),"")</f>
        <v>4.7398843930635835E-2</v>
      </c>
      <c r="AC22" s="13">
        <f>SUMIFS(Raw!$K:$K,Raw!$J:$J,AC$6,Raw!$B:$B,$B$5,Raw!$H:$H,$A22)</f>
        <v>40</v>
      </c>
      <c r="AD22" s="41">
        <f t="shared" ref="AD22" si="87">IF(AC22&gt;0,(AC22/$AH22),"")</f>
        <v>4.6242774566473986E-2</v>
      </c>
      <c r="AH22" s="42">
        <f t="shared" si="73"/>
        <v>865</v>
      </c>
    </row>
    <row r="23" spans="1:34" ht="21.6" customHeight="1" x14ac:dyDescent="0.2">
      <c r="A23" s="9" t="str">
        <f>IF(Refs!A16="","",Refs!A16)</f>
        <v>111AJ8</v>
      </c>
      <c r="B23" s="2" t="str">
        <f>IF(Refs!B16="","",Refs!B16)</f>
        <v>Derbyshire (DHU)</v>
      </c>
      <c r="C23" s="9"/>
      <c r="D23" s="13">
        <f>SUMIFS(Raw!$K:$K,Raw!$J:$J,D$6,Raw!$B:$B,$B$5,Raw!$H:$H,$A23)</f>
        <v>1825</v>
      </c>
      <c r="E23" s="13">
        <f>SUMIFS(Raw!$K:$K,Raw!$J:$J,E$6,Raw!$B:$B,$B$5,Raw!$H:$H,$A23)</f>
        <v>189</v>
      </c>
      <c r="F23" s="13">
        <f>SUMIFS(Raw!$K:$K,Raw!$J:$J,F$6,Raw!$B:$B,$B$5,Raw!$H:$H,$A23)</f>
        <v>95</v>
      </c>
      <c r="G23" s="13">
        <f>SUMIFS(Raw!$K:$K,Raw!$J:$J,G$6,Raw!$B:$B,$B$5,Raw!$H:$H,$A23)</f>
        <v>32</v>
      </c>
      <c r="H23" s="13">
        <f>SUMIFS(Raw!$K:$K,Raw!$J:$J,H$6,Raw!$B:$B,$B$5,Raw!$H:$H,$A23)</f>
        <v>12</v>
      </c>
      <c r="I23" s="13">
        <f>SUMIFS(Raw!$K:$K,Raw!$J:$J,I$6,Raw!$B:$B,$B$5,Raw!$H:$H,$A23)</f>
        <v>14</v>
      </c>
      <c r="J23" s="13">
        <f>SUMIFS(Raw!$K:$K,Raw!$J:$J,J$6,Raw!$B:$B,$B$5,Raw!$H:$H,$A23)</f>
        <v>25</v>
      </c>
      <c r="K23" s="13">
        <f>SUMIFS(Raw!$K:$K,Raw!$J:$J,K$6,Raw!$B:$B,$B$5,Raw!$H:$H,$A23)</f>
        <v>11</v>
      </c>
      <c r="L23" s="41">
        <f t="shared" si="64"/>
        <v>0.7134831460674157</v>
      </c>
      <c r="M23" s="41">
        <f t="shared" si="65"/>
        <v>0.21910112359550563</v>
      </c>
      <c r="N23" s="65"/>
      <c r="O23" s="13">
        <f>SUMIFS(Raw!$K:$K,Raw!$J:$J,O$6,Raw!$B:$B,$B$5,Raw!$H:$H,$A23)</f>
        <v>45</v>
      </c>
      <c r="P23" s="41">
        <f t="shared" si="4"/>
        <v>0.23809523809523808</v>
      </c>
      <c r="Q23" s="13">
        <f>SUMIFS(Raw!$K:$K,Raw!$J:$J,Q$6,Raw!$B:$B,$B$5,Raw!$H:$H,$A23)</f>
        <v>40</v>
      </c>
      <c r="R23" s="41">
        <f t="shared" ref="R23" si="88">IF(Q23&gt;0,(Q23/$AH23),"")</f>
        <v>0.21164021164021163</v>
      </c>
      <c r="S23" s="13">
        <f>SUMIFS(Raw!$K:$K,Raw!$J:$J,S$6,Raw!$B:$B,$B$5,Raw!$H:$H,$A23)</f>
        <v>10</v>
      </c>
      <c r="T23" s="41">
        <f t="shared" ref="T23" si="89">IF(S23&gt;0,(S23/$AH23),"")</f>
        <v>5.2910052910052907E-2</v>
      </c>
      <c r="U23" s="13">
        <f>SUMIFS(Raw!$K:$K,Raw!$J:$J,U$6,Raw!$B:$B,$B$5,Raw!$H:$H,$A23)</f>
        <v>33</v>
      </c>
      <c r="V23" s="41">
        <f t="shared" ref="V23" si="90">IF(U23&gt;0,(U23/$AH23),"")</f>
        <v>0.17460317460317459</v>
      </c>
      <c r="W23" s="13">
        <f>SUMIFS(Raw!$K:$K,Raw!$J:$J,W$6,Raw!$B:$B,$B$5,Raw!$H:$H,$A23)</f>
        <v>6</v>
      </c>
      <c r="X23" s="41">
        <f t="shared" ref="X23" si="91">IF(W23&gt;0,(W23/$AH23),"")</f>
        <v>3.1746031746031744E-2</v>
      </c>
      <c r="Y23" s="13">
        <f>SUMIFS(Raw!$K:$K,Raw!$J:$J,Y$6,Raw!$B:$B,$B$5,Raw!$H:$H,$A23)</f>
        <v>9</v>
      </c>
      <c r="Z23" s="41">
        <f t="shared" ref="Z23" si="92">IF(Y23&gt;0,(Y23/$AH23),"")</f>
        <v>4.7619047619047616E-2</v>
      </c>
      <c r="AA23" s="13">
        <f>SUMIFS(Raw!$K:$K,Raw!$J:$J,AA$6,Raw!$B:$B,$B$5,Raw!$H:$H,$A23)</f>
        <v>45</v>
      </c>
      <c r="AB23" s="41">
        <f t="shared" ref="AB23" si="93">IF(AA23&gt;0,(AA23/$AH23),"")</f>
        <v>0.23809523809523808</v>
      </c>
      <c r="AC23" s="13">
        <f>SUMIFS(Raw!$K:$K,Raw!$J:$J,AC$6,Raw!$B:$B,$B$5,Raw!$H:$H,$A23)</f>
        <v>1</v>
      </c>
      <c r="AD23" s="41">
        <f t="shared" ref="AD23" si="94">IF(AC23&gt;0,(AC23/$AH23),"")</f>
        <v>5.2910052910052907E-3</v>
      </c>
      <c r="AH23" s="42">
        <f t="shared" si="73"/>
        <v>189</v>
      </c>
    </row>
    <row r="24" spans="1:34" x14ac:dyDescent="0.2">
      <c r="A24" s="9" t="str">
        <f>IF(Refs!A17="","",Refs!A17)</f>
        <v>111AK7</v>
      </c>
      <c r="B24" s="2" t="str">
        <f>IF(Refs!B17="","",Refs!B17)</f>
        <v>Leicestershire and Rutland (DHU)</v>
      </c>
      <c r="C24" s="9"/>
      <c r="D24" s="13">
        <f>SUMIFS(Raw!$K:$K,Raw!$J:$J,D$6,Raw!$B:$B,$B$5,Raw!$H:$H,$A24)</f>
        <v>1824</v>
      </c>
      <c r="E24" s="13">
        <f>SUMIFS(Raw!$K:$K,Raw!$J:$J,E$6,Raw!$B:$B,$B$5,Raw!$H:$H,$A24)</f>
        <v>184</v>
      </c>
      <c r="F24" s="13">
        <f>SUMIFS(Raw!$K:$K,Raw!$J:$J,F$6,Raw!$B:$B,$B$5,Raw!$H:$H,$A24)</f>
        <v>96</v>
      </c>
      <c r="G24" s="13">
        <f>SUMIFS(Raw!$K:$K,Raw!$J:$J,G$6,Raw!$B:$B,$B$5,Raw!$H:$H,$A24)</f>
        <v>28</v>
      </c>
      <c r="H24" s="13">
        <f>SUMIFS(Raw!$K:$K,Raw!$J:$J,H$6,Raw!$B:$B,$B$5,Raw!$H:$H,$A24)</f>
        <v>16</v>
      </c>
      <c r="I24" s="13">
        <f>SUMIFS(Raw!$K:$K,Raw!$J:$J,I$6,Raw!$B:$B,$B$5,Raw!$H:$H,$A24)</f>
        <v>14</v>
      </c>
      <c r="J24" s="13">
        <f>SUMIFS(Raw!$K:$K,Raw!$J:$J,J$6,Raw!$B:$B,$B$5,Raw!$H:$H,$A24)</f>
        <v>22</v>
      </c>
      <c r="K24" s="13">
        <f>SUMIFS(Raw!$K:$K,Raw!$J:$J,K$6,Raw!$B:$B,$B$5,Raw!$H:$H,$A24)</f>
        <v>8</v>
      </c>
      <c r="L24" s="41">
        <f t="shared" si="64"/>
        <v>0.70454545454545459</v>
      </c>
      <c r="M24" s="41">
        <f t="shared" si="65"/>
        <v>0.20454545454545456</v>
      </c>
      <c r="N24" s="65"/>
      <c r="O24" s="13">
        <f>SUMIFS(Raw!$K:$K,Raw!$J:$J,O$6,Raw!$B:$B,$B$5,Raw!$H:$H,$A24)</f>
        <v>54</v>
      </c>
      <c r="P24" s="41">
        <f t="shared" si="4"/>
        <v>0.29347826086956524</v>
      </c>
      <c r="Q24" s="13">
        <f>SUMIFS(Raw!$K:$K,Raw!$J:$J,Q$6,Raw!$B:$B,$B$5,Raw!$H:$H,$A24)</f>
        <v>30</v>
      </c>
      <c r="R24" s="41">
        <f t="shared" ref="R24" si="95">IF(Q24&gt;0,(Q24/$AH24),"")</f>
        <v>0.16304347826086957</v>
      </c>
      <c r="S24" s="13">
        <f>SUMIFS(Raw!$K:$K,Raw!$J:$J,S$6,Raw!$B:$B,$B$5,Raw!$H:$H,$A24)</f>
        <v>15</v>
      </c>
      <c r="T24" s="41">
        <f t="shared" ref="T24" si="96">IF(S24&gt;0,(S24/$AH24),"")</f>
        <v>8.1521739130434784E-2</v>
      </c>
      <c r="U24" s="13">
        <f>SUMIFS(Raw!$K:$K,Raw!$J:$J,U$6,Raw!$B:$B,$B$5,Raw!$H:$H,$A24)</f>
        <v>24</v>
      </c>
      <c r="V24" s="41">
        <f t="shared" ref="V24" si="97">IF(U24&gt;0,(U24/$AH24),"")</f>
        <v>0.13043478260869565</v>
      </c>
      <c r="W24" s="13">
        <f>SUMIFS(Raw!$K:$K,Raw!$J:$J,W$6,Raw!$B:$B,$B$5,Raw!$H:$H,$A24)</f>
        <v>12</v>
      </c>
      <c r="X24" s="41">
        <f t="shared" ref="X24" si="98">IF(W24&gt;0,(W24/$AH24),"")</f>
        <v>6.5217391304347824E-2</v>
      </c>
      <c r="Y24" s="13">
        <f>SUMIFS(Raw!$K:$K,Raw!$J:$J,Y$6,Raw!$B:$B,$B$5,Raw!$H:$H,$A24)</f>
        <v>4</v>
      </c>
      <c r="Z24" s="41">
        <f t="shared" ref="Z24" si="99">IF(Y24&gt;0,(Y24/$AH24),"")</f>
        <v>2.1739130434782608E-2</v>
      </c>
      <c r="AA24" s="13">
        <f>SUMIFS(Raw!$K:$K,Raw!$J:$J,AA$6,Raw!$B:$B,$B$5,Raw!$H:$H,$A24)</f>
        <v>44</v>
      </c>
      <c r="AB24" s="41">
        <f t="shared" ref="AB24" si="100">IF(AA24&gt;0,(AA24/$AH24),"")</f>
        <v>0.2391304347826087</v>
      </c>
      <c r="AC24" s="13">
        <f>SUMIFS(Raw!$K:$K,Raw!$J:$J,AC$6,Raw!$B:$B,$B$5,Raw!$H:$H,$A24)</f>
        <v>1</v>
      </c>
      <c r="AD24" s="41">
        <f t="shared" ref="AD24" si="101">IF(AC24&gt;0,(AC24/$AH24),"")</f>
        <v>5.434782608695652E-3</v>
      </c>
      <c r="AH24" s="42">
        <f t="shared" si="73"/>
        <v>184</v>
      </c>
    </row>
    <row r="25" spans="1:34" x14ac:dyDescent="0.2">
      <c r="A25" s="9" t="str">
        <f>IF(Refs!A18="","",Refs!A18)</f>
        <v>111AK6</v>
      </c>
      <c r="B25" s="2" t="str">
        <f>IF(Refs!B18="","",Refs!B18)</f>
        <v>Lincolnshire (DHU)</v>
      </c>
      <c r="C25" s="9"/>
      <c r="D25" s="13">
        <f>SUMIFS(Raw!$K:$K,Raw!$J:$J,D$6,Raw!$B:$B,$B$5,Raw!$H:$H,$A25)</f>
        <v>1828</v>
      </c>
      <c r="E25" s="13">
        <f>SUMIFS(Raw!$K:$K,Raw!$J:$J,E$6,Raw!$B:$B,$B$5,Raw!$H:$H,$A25)</f>
        <v>210</v>
      </c>
      <c r="F25" s="13">
        <f>SUMIFS(Raw!$K:$K,Raw!$J:$J,F$6,Raw!$B:$B,$B$5,Raw!$H:$H,$A25)</f>
        <v>123</v>
      </c>
      <c r="G25" s="13">
        <f>SUMIFS(Raw!$K:$K,Raw!$J:$J,G$6,Raw!$B:$B,$B$5,Raw!$H:$H,$A25)</f>
        <v>40</v>
      </c>
      <c r="H25" s="13">
        <f>SUMIFS(Raw!$K:$K,Raw!$J:$J,H$6,Raw!$B:$B,$B$5,Raw!$H:$H,$A25)</f>
        <v>13</v>
      </c>
      <c r="I25" s="13">
        <f>SUMIFS(Raw!$K:$K,Raw!$J:$J,I$6,Raw!$B:$B,$B$5,Raw!$H:$H,$A25)</f>
        <v>8</v>
      </c>
      <c r="J25" s="13">
        <f>SUMIFS(Raw!$K:$K,Raw!$J:$J,J$6,Raw!$B:$B,$B$5,Raw!$H:$H,$A25)</f>
        <v>23</v>
      </c>
      <c r="K25" s="13">
        <f>SUMIFS(Raw!$K:$K,Raw!$J:$J,K$6,Raw!$B:$B,$B$5,Raw!$H:$H,$A25)</f>
        <v>3</v>
      </c>
      <c r="L25" s="41">
        <f t="shared" si="64"/>
        <v>0.7874396135265701</v>
      </c>
      <c r="M25" s="41">
        <f t="shared" si="65"/>
        <v>0.14975845410628019</v>
      </c>
      <c r="N25" s="65"/>
      <c r="O25" s="13">
        <f>SUMIFS(Raw!$K:$K,Raw!$J:$J,O$6,Raw!$B:$B,$B$5,Raw!$H:$H,$A25)</f>
        <v>52</v>
      </c>
      <c r="P25" s="41">
        <f t="shared" si="4"/>
        <v>0.24761904761904763</v>
      </c>
      <c r="Q25" s="13">
        <f>SUMIFS(Raw!$K:$K,Raw!$J:$J,Q$6,Raw!$B:$B,$B$5,Raw!$H:$H,$A25)</f>
        <v>50</v>
      </c>
      <c r="R25" s="41">
        <f t="shared" ref="R25" si="102">IF(Q25&gt;0,(Q25/$AH25),"")</f>
        <v>0.23809523809523808</v>
      </c>
      <c r="S25" s="13">
        <f>SUMIFS(Raw!$K:$K,Raw!$J:$J,S$6,Raw!$B:$B,$B$5,Raw!$H:$H,$A25)</f>
        <v>10</v>
      </c>
      <c r="T25" s="41">
        <f t="shared" ref="T25" si="103">IF(S25&gt;0,(S25/$AH25),"")</f>
        <v>4.7619047619047616E-2</v>
      </c>
      <c r="U25" s="13">
        <f>SUMIFS(Raw!$K:$K,Raw!$J:$J,U$6,Raw!$B:$B,$B$5,Raw!$H:$H,$A25)</f>
        <v>40</v>
      </c>
      <c r="V25" s="41">
        <f t="shared" ref="V25" si="104">IF(U25&gt;0,(U25/$AH25),"")</f>
        <v>0.19047619047619047</v>
      </c>
      <c r="W25" s="13">
        <f>SUMIFS(Raw!$K:$K,Raw!$J:$J,W$6,Raw!$B:$B,$B$5,Raw!$H:$H,$A25)</f>
        <v>7</v>
      </c>
      <c r="X25" s="41">
        <f t="shared" ref="X25" si="105">IF(W25&gt;0,(W25/$AH25),"")</f>
        <v>3.3333333333333333E-2</v>
      </c>
      <c r="Y25" s="13">
        <f>SUMIFS(Raw!$K:$K,Raw!$J:$J,Y$6,Raw!$B:$B,$B$5,Raw!$H:$H,$A25)</f>
        <v>12</v>
      </c>
      <c r="Z25" s="41">
        <f t="shared" ref="Z25" si="106">IF(Y25&gt;0,(Y25/$AH25),"")</f>
        <v>5.7142857142857141E-2</v>
      </c>
      <c r="AA25" s="13">
        <f>SUMIFS(Raw!$K:$K,Raw!$J:$J,AA$6,Raw!$B:$B,$B$5,Raw!$H:$H,$A25)</f>
        <v>39</v>
      </c>
      <c r="AB25" s="41">
        <f t="shared" ref="AB25" si="107">IF(AA25&gt;0,(AA25/$AH25),"")</f>
        <v>0.18571428571428572</v>
      </c>
      <c r="AC25" s="13">
        <f>SUMIFS(Raw!$K:$K,Raw!$J:$J,AC$6,Raw!$B:$B,$B$5,Raw!$H:$H,$A25)</f>
        <v>0</v>
      </c>
      <c r="AD25" s="41" t="str">
        <f t="shared" ref="AD25" si="108">IF(AC25&gt;0,(AC25/$AH25),"")</f>
        <v/>
      </c>
      <c r="AH25" s="42">
        <f t="shared" si="73"/>
        <v>210</v>
      </c>
    </row>
    <row r="26" spans="1:34" x14ac:dyDescent="0.2">
      <c r="A26" s="9" t="str">
        <f>IF(Refs!A19="","",Refs!A19)</f>
        <v>111AC6</v>
      </c>
      <c r="B26" s="2" t="str">
        <f>IF(Refs!B19="","",Refs!B19)</f>
        <v>Northamptonshire</v>
      </c>
      <c r="C26" s="9"/>
      <c r="D26" s="13">
        <f>SUMIFS(Raw!$K:$K,Raw!$J:$J,D$6,Raw!$B:$B,$B$5,Raw!$H:$H,$A26)</f>
        <v>1827</v>
      </c>
      <c r="E26" s="13">
        <f>SUMIFS(Raw!$K:$K,Raw!$J:$J,E$6,Raw!$B:$B,$B$5,Raw!$H:$H,$A26)</f>
        <v>195</v>
      </c>
      <c r="F26" s="13">
        <f>SUMIFS(Raw!$K:$K,Raw!$J:$J,F$6,Raw!$B:$B,$B$5,Raw!$H:$H,$A26)</f>
        <v>109</v>
      </c>
      <c r="G26" s="13">
        <f>SUMIFS(Raw!$K:$K,Raw!$J:$J,G$6,Raw!$B:$B,$B$5,Raw!$H:$H,$A26)</f>
        <v>37</v>
      </c>
      <c r="H26" s="13">
        <f>SUMIFS(Raw!$K:$K,Raw!$J:$J,H$6,Raw!$B:$B,$B$5,Raw!$H:$H,$A26)</f>
        <v>15</v>
      </c>
      <c r="I26" s="13">
        <f>SUMIFS(Raw!$K:$K,Raw!$J:$J,I$6,Raw!$B:$B,$B$5,Raw!$H:$H,$A26)</f>
        <v>7</v>
      </c>
      <c r="J26" s="13">
        <f>SUMIFS(Raw!$K:$K,Raw!$J:$J,J$6,Raw!$B:$B,$B$5,Raw!$H:$H,$A26)</f>
        <v>22</v>
      </c>
      <c r="K26" s="13">
        <f>SUMIFS(Raw!$K:$K,Raw!$J:$J,K$6,Raw!$B:$B,$B$5,Raw!$H:$H,$A26)</f>
        <v>5</v>
      </c>
      <c r="L26" s="41">
        <f t="shared" si="64"/>
        <v>0.76842105263157889</v>
      </c>
      <c r="M26" s="41">
        <f t="shared" si="65"/>
        <v>0.15263157894736842</v>
      </c>
      <c r="N26" s="65"/>
      <c r="O26" s="13">
        <f>SUMIFS(Raw!$K:$K,Raw!$J:$J,O$6,Raw!$B:$B,$B$5,Raw!$H:$H,$A26)</f>
        <v>55</v>
      </c>
      <c r="P26" s="41">
        <f t="shared" si="4"/>
        <v>0.28205128205128205</v>
      </c>
      <c r="Q26" s="13">
        <f>SUMIFS(Raw!$K:$K,Raw!$J:$J,Q$6,Raw!$B:$B,$B$5,Raw!$H:$H,$A26)</f>
        <v>29</v>
      </c>
      <c r="R26" s="41">
        <f t="shared" ref="R26" si="109">IF(Q26&gt;0,(Q26/$AH26),"")</f>
        <v>0.14871794871794872</v>
      </c>
      <c r="S26" s="13">
        <f>SUMIFS(Raw!$K:$K,Raw!$J:$J,S$6,Raw!$B:$B,$B$5,Raw!$H:$H,$A26)</f>
        <v>16</v>
      </c>
      <c r="T26" s="41">
        <f t="shared" ref="T26" si="110">IF(S26&gt;0,(S26/$AH26),"")</f>
        <v>8.2051282051282051E-2</v>
      </c>
      <c r="U26" s="13">
        <f>SUMIFS(Raw!$K:$K,Raw!$J:$J,U$6,Raw!$B:$B,$B$5,Raw!$H:$H,$A26)</f>
        <v>37</v>
      </c>
      <c r="V26" s="41">
        <f t="shared" ref="V26" si="111">IF(U26&gt;0,(U26/$AH26),"")</f>
        <v>0.18974358974358974</v>
      </c>
      <c r="W26" s="13">
        <f>SUMIFS(Raw!$K:$K,Raw!$J:$J,W$6,Raw!$B:$B,$B$5,Raw!$H:$H,$A26)</f>
        <v>9</v>
      </c>
      <c r="X26" s="41">
        <f t="shared" ref="X26" si="112">IF(W26&gt;0,(W26/$AH26),"")</f>
        <v>4.6153846153846156E-2</v>
      </c>
      <c r="Y26" s="13">
        <f>SUMIFS(Raw!$K:$K,Raw!$J:$J,Y$6,Raw!$B:$B,$B$5,Raw!$H:$H,$A26)</f>
        <v>14</v>
      </c>
      <c r="Z26" s="41">
        <f t="shared" ref="Z26" si="113">IF(Y26&gt;0,(Y26/$AH26),"")</f>
        <v>7.179487179487179E-2</v>
      </c>
      <c r="AA26" s="13">
        <f>SUMIFS(Raw!$K:$K,Raw!$J:$J,AA$6,Raw!$B:$B,$B$5,Raw!$H:$H,$A26)</f>
        <v>34</v>
      </c>
      <c r="AB26" s="41">
        <f t="shared" ref="AB26" si="114">IF(AA26&gt;0,(AA26/$AH26),"")</f>
        <v>0.17435897435897435</v>
      </c>
      <c r="AC26" s="13">
        <f>SUMIFS(Raw!$K:$K,Raw!$J:$J,AC$6,Raw!$B:$B,$B$5,Raw!$H:$H,$A26)</f>
        <v>1</v>
      </c>
      <c r="AD26" s="41">
        <f t="shared" ref="AD26" si="115">IF(AC26&gt;0,(AC26/$AH26),"")</f>
        <v>5.1282051282051282E-3</v>
      </c>
      <c r="AH26" s="42">
        <f t="shared" si="73"/>
        <v>195</v>
      </c>
    </row>
    <row r="27" spans="1:34" x14ac:dyDescent="0.2">
      <c r="A27" s="9" t="str">
        <f>IF(Refs!A20="","",Refs!A20)</f>
        <v>111AL1</v>
      </c>
      <c r="B27" s="2" t="str">
        <f>IF(Refs!B20="","",Refs!B20)</f>
        <v>Nottinghamshire (DHU)</v>
      </c>
      <c r="C27" s="9"/>
      <c r="D27" s="13">
        <f>SUMIFS(Raw!$K:$K,Raw!$J:$J,D$6,Raw!$B:$B,$B$5,Raw!$H:$H,$A27)</f>
        <v>1830</v>
      </c>
      <c r="E27" s="13">
        <f>SUMIFS(Raw!$K:$K,Raw!$J:$J,E$6,Raw!$B:$B,$B$5,Raw!$H:$H,$A27)</f>
        <v>175</v>
      </c>
      <c r="F27" s="13">
        <f>SUMIFS(Raw!$K:$K,Raw!$J:$J,F$6,Raw!$B:$B,$B$5,Raw!$H:$H,$A27)</f>
        <v>91</v>
      </c>
      <c r="G27" s="13">
        <f>SUMIFS(Raw!$K:$K,Raw!$J:$J,G$6,Raw!$B:$B,$B$5,Raw!$H:$H,$A27)</f>
        <v>27</v>
      </c>
      <c r="H27" s="13">
        <f>SUMIFS(Raw!$K:$K,Raw!$J:$J,H$6,Raw!$B:$B,$B$5,Raw!$H:$H,$A27)</f>
        <v>11</v>
      </c>
      <c r="I27" s="13">
        <f>SUMIFS(Raw!$K:$K,Raw!$J:$J,I$6,Raw!$B:$B,$B$5,Raw!$H:$H,$A27)</f>
        <v>11</v>
      </c>
      <c r="J27" s="13">
        <f>SUMIFS(Raw!$K:$K,Raw!$J:$J,J$6,Raw!$B:$B,$B$5,Raw!$H:$H,$A27)</f>
        <v>20</v>
      </c>
      <c r="K27" s="13">
        <f>SUMIFS(Raw!$K:$K,Raw!$J:$J,K$6,Raw!$B:$B,$B$5,Raw!$H:$H,$A27)</f>
        <v>15</v>
      </c>
      <c r="L27" s="41">
        <f t="shared" si="64"/>
        <v>0.73750000000000004</v>
      </c>
      <c r="M27" s="41">
        <f t="shared" si="65"/>
        <v>0.19375000000000001</v>
      </c>
      <c r="N27" s="65"/>
      <c r="O27" s="13">
        <f>SUMIFS(Raw!$K:$K,Raw!$J:$J,O$6,Raw!$B:$B,$B$5,Raw!$H:$H,$A27)</f>
        <v>48</v>
      </c>
      <c r="P27" s="41">
        <f t="shared" si="4"/>
        <v>0.2742857142857143</v>
      </c>
      <c r="Q27" s="13">
        <f>SUMIFS(Raw!$K:$K,Raw!$J:$J,Q$6,Raw!$B:$B,$B$5,Raw!$H:$H,$A27)</f>
        <v>24</v>
      </c>
      <c r="R27" s="41">
        <f t="shared" ref="R27" si="116">IF(Q27&gt;0,(Q27/$AH27),"")</f>
        <v>0.13714285714285715</v>
      </c>
      <c r="S27" s="13">
        <f>SUMIFS(Raw!$K:$K,Raw!$J:$J,S$6,Raw!$B:$B,$B$5,Raw!$H:$H,$A27)</f>
        <v>17</v>
      </c>
      <c r="T27" s="41">
        <f t="shared" ref="T27" si="117">IF(S27&gt;0,(S27/$AH27),"")</f>
        <v>9.7142857142857142E-2</v>
      </c>
      <c r="U27" s="13">
        <f>SUMIFS(Raw!$K:$K,Raw!$J:$J,U$6,Raw!$B:$B,$B$5,Raw!$H:$H,$A27)</f>
        <v>20</v>
      </c>
      <c r="V27" s="41">
        <f t="shared" ref="V27" si="118">IF(U27&gt;0,(U27/$AH27),"")</f>
        <v>0.11428571428571428</v>
      </c>
      <c r="W27" s="13">
        <f>SUMIFS(Raw!$K:$K,Raw!$J:$J,W$6,Raw!$B:$B,$B$5,Raw!$H:$H,$A27)</f>
        <v>4</v>
      </c>
      <c r="X27" s="41">
        <f t="shared" ref="X27" si="119">IF(W27&gt;0,(W27/$AH27),"")</f>
        <v>2.2857142857142857E-2</v>
      </c>
      <c r="Y27" s="13">
        <f>SUMIFS(Raw!$K:$K,Raw!$J:$J,Y$6,Raw!$B:$B,$B$5,Raw!$H:$H,$A27)</f>
        <v>13</v>
      </c>
      <c r="Z27" s="41">
        <f t="shared" ref="Z27" si="120">IF(Y27&gt;0,(Y27/$AH27),"")</f>
        <v>7.4285714285714288E-2</v>
      </c>
      <c r="AA27" s="13">
        <f>SUMIFS(Raw!$K:$K,Raw!$J:$J,AA$6,Raw!$B:$B,$B$5,Raw!$H:$H,$A27)</f>
        <v>49</v>
      </c>
      <c r="AB27" s="41">
        <f t="shared" ref="AB27" si="121">IF(AA27&gt;0,(AA27/$AH27),"")</f>
        <v>0.28000000000000003</v>
      </c>
      <c r="AC27" s="13">
        <f>SUMIFS(Raw!$K:$K,Raw!$J:$J,AC$6,Raw!$B:$B,$B$5,Raw!$H:$H,$A27)</f>
        <v>0</v>
      </c>
      <c r="AD27" s="41" t="str">
        <f t="shared" ref="AD27" si="122">IF(AC27&gt;0,(AC27/$AH27),"")</f>
        <v/>
      </c>
      <c r="AH27" s="42">
        <f t="shared" si="73"/>
        <v>175</v>
      </c>
    </row>
    <row r="28" spans="1:34" x14ac:dyDescent="0.2">
      <c r="A28" s="9" t="str">
        <f>IF(Refs!A21="","",Refs!A21)</f>
        <v>111AF4</v>
      </c>
      <c r="B28" s="2" t="str">
        <f>IF(Refs!B21="","",Refs!B21)</f>
        <v>Staffordshire</v>
      </c>
      <c r="C28" s="9"/>
      <c r="D28" s="13">
        <f>SUMIFS(Raw!$K:$K,Raw!$J:$J,D$6,Raw!$B:$B,$B$5,Raw!$H:$H,$A28)</f>
        <v>162181</v>
      </c>
      <c r="E28" s="13">
        <f>SUMIFS(Raw!$K:$K,Raw!$J:$J,E$6,Raw!$B:$B,$B$5,Raw!$H:$H,$A28)</f>
        <v>5476</v>
      </c>
      <c r="F28" s="13">
        <f>SUMIFS(Raw!$K:$K,Raw!$J:$J,F$6,Raw!$B:$B,$B$5,Raw!$H:$H,$A28)</f>
        <v>3276</v>
      </c>
      <c r="G28" s="13">
        <f>SUMIFS(Raw!$K:$K,Raw!$J:$J,G$6,Raw!$B:$B,$B$5,Raw!$H:$H,$A28)</f>
        <v>594</v>
      </c>
      <c r="H28" s="13">
        <f>SUMIFS(Raw!$K:$K,Raw!$J:$J,H$6,Raw!$B:$B,$B$5,Raw!$H:$H,$A28)</f>
        <v>252</v>
      </c>
      <c r="I28" s="13">
        <f>SUMIFS(Raw!$K:$K,Raw!$J:$J,I$6,Raw!$B:$B,$B$5,Raw!$H:$H,$A28)</f>
        <v>347</v>
      </c>
      <c r="J28" s="13">
        <f>SUMIFS(Raw!$K:$K,Raw!$J:$J,J$6,Raw!$B:$B,$B$5,Raw!$H:$H,$A28)</f>
        <v>973</v>
      </c>
      <c r="K28" s="13">
        <f>SUMIFS(Raw!$K:$K,Raw!$J:$J,K$6,Raw!$B:$B,$B$5,Raw!$H:$H,$A28)</f>
        <v>34</v>
      </c>
      <c r="L28" s="41">
        <f t="shared" si="64"/>
        <v>0.71113561190738694</v>
      </c>
      <c r="M28" s="41">
        <f t="shared" si="65"/>
        <v>0.24255788313120177</v>
      </c>
      <c r="N28" s="65"/>
      <c r="O28" s="13">
        <f>SUMIFS(Raw!$K:$K,Raw!$J:$J,O$6,Raw!$B:$B,$B$5,Raw!$H:$H,$A28)</f>
        <v>1518</v>
      </c>
      <c r="P28" s="41">
        <f t="shared" si="4"/>
        <v>0.27720964207450693</v>
      </c>
      <c r="Q28" s="13">
        <f>SUMIFS(Raw!$K:$K,Raw!$J:$J,Q$6,Raw!$B:$B,$B$5,Raw!$H:$H,$A28)</f>
        <v>1438</v>
      </c>
      <c r="R28" s="41">
        <f t="shared" ref="R28" si="123">IF(Q28&gt;0,(Q28/$AH28),"")</f>
        <v>0.26260043827611396</v>
      </c>
      <c r="S28" s="13">
        <f>SUMIFS(Raw!$K:$K,Raw!$J:$J,S$6,Raw!$B:$B,$B$5,Raw!$H:$H,$A28)</f>
        <v>548</v>
      </c>
      <c r="T28" s="41">
        <f t="shared" ref="T28" si="124">IF(S28&gt;0,(S28/$AH28),"")</f>
        <v>0.10007304601899196</v>
      </c>
      <c r="U28" s="13">
        <f>SUMIFS(Raw!$K:$K,Raw!$J:$J,U$6,Raw!$B:$B,$B$5,Raw!$H:$H,$A28)</f>
        <v>1287</v>
      </c>
      <c r="V28" s="41">
        <f t="shared" ref="V28" si="125">IF(U28&gt;0,(U28/$AH28),"")</f>
        <v>0.23502556610664718</v>
      </c>
      <c r="W28" s="13">
        <f>SUMIFS(Raw!$K:$K,Raw!$J:$J,W$6,Raw!$B:$B,$B$5,Raw!$H:$H,$A28)</f>
        <v>0</v>
      </c>
      <c r="X28" s="41" t="str">
        <f t="shared" ref="X28" si="126">IF(W28&gt;0,(W28/$AH28),"")</f>
        <v/>
      </c>
      <c r="Y28" s="13">
        <f>SUMIFS(Raw!$K:$K,Raw!$J:$J,Y$6,Raw!$B:$B,$B$5,Raw!$H:$H,$A28)</f>
        <v>0</v>
      </c>
      <c r="Z28" s="41" t="str">
        <f t="shared" ref="Z28" si="127">IF(Y28&gt;0,(Y28/$AH28),"")</f>
        <v/>
      </c>
      <c r="AA28" s="13">
        <f>SUMIFS(Raw!$K:$K,Raw!$J:$J,AA$6,Raw!$B:$B,$B$5,Raw!$H:$H,$A28)</f>
        <v>685</v>
      </c>
      <c r="AB28" s="41">
        <f t="shared" ref="AB28" si="128">IF(AA28&gt;0,(AA28/$AH28),"")</f>
        <v>0.12509130752373995</v>
      </c>
      <c r="AC28" s="13">
        <f>SUMIFS(Raw!$K:$K,Raw!$J:$J,AC$6,Raw!$B:$B,$B$5,Raw!$H:$H,$A28)</f>
        <v>0</v>
      </c>
      <c r="AD28" s="41" t="str">
        <f t="shared" ref="AD28" si="129">IF(AC28&gt;0,(AC28/$AH28),"")</f>
        <v/>
      </c>
      <c r="AH28" s="42">
        <f t="shared" si="73"/>
        <v>5476</v>
      </c>
    </row>
    <row r="29" spans="1:34" x14ac:dyDescent="0.2">
      <c r="A29" s="9" t="str">
        <f>IF(Refs!A22="","",Refs!A22)</f>
        <v>111AK5</v>
      </c>
      <c r="B29" s="2" t="str">
        <f>IF(Refs!B22="","",Refs!B22)</f>
        <v>West Midlands (ICB)</v>
      </c>
      <c r="C29" s="9"/>
      <c r="D29" s="13">
        <f>SUMIFS(Raw!$K:$K,Raw!$J:$J,D$6,Raw!$B:$B,$B$5,Raw!$H:$H,$A29)</f>
        <v>0</v>
      </c>
      <c r="E29" s="13">
        <f>SUMIFS(Raw!$K:$K,Raw!$J:$J,E$6,Raw!$B:$B,$B$5,Raw!$H:$H,$A29)</f>
        <v>0</v>
      </c>
      <c r="F29" s="13">
        <f>SUMIFS(Raw!$K:$K,Raw!$J:$J,F$6,Raw!$B:$B,$B$5,Raw!$H:$H,$A29)</f>
        <v>0</v>
      </c>
      <c r="G29" s="13">
        <f>SUMIFS(Raw!$K:$K,Raw!$J:$J,G$6,Raw!$B:$B,$B$5,Raw!$H:$H,$A29)</f>
        <v>0</v>
      </c>
      <c r="H29" s="13">
        <f>SUMIFS(Raw!$K:$K,Raw!$J:$J,H$6,Raw!$B:$B,$B$5,Raw!$H:$H,$A29)</f>
        <v>0</v>
      </c>
      <c r="I29" s="13">
        <f>SUMIFS(Raw!$K:$K,Raw!$J:$J,I$6,Raw!$B:$B,$B$5,Raw!$H:$H,$A29)</f>
        <v>0</v>
      </c>
      <c r="J29" s="13">
        <f>SUMIFS(Raw!$K:$K,Raw!$J:$J,J$6,Raw!$B:$B,$B$5,Raw!$H:$H,$A29)</f>
        <v>0</v>
      </c>
      <c r="K29" s="13">
        <f>SUMIFS(Raw!$K:$K,Raw!$J:$J,K$6,Raw!$B:$B,$B$5,Raw!$H:$H,$A29)</f>
        <v>0</v>
      </c>
      <c r="L29" s="41" t="str">
        <f t="shared" si="64"/>
        <v/>
      </c>
      <c r="M29" s="41" t="str">
        <f t="shared" si="65"/>
        <v/>
      </c>
      <c r="N29" s="65"/>
      <c r="O29" s="13">
        <f>SUMIFS(Raw!$K:$K,Raw!$J:$J,O$6,Raw!$B:$B,$B$5,Raw!$H:$H,$A29)</f>
        <v>0</v>
      </c>
      <c r="P29" s="41" t="str">
        <f t="shared" si="4"/>
        <v/>
      </c>
      <c r="Q29" s="13">
        <f>SUMIFS(Raw!$K:$K,Raw!$J:$J,Q$6,Raw!$B:$B,$B$5,Raw!$H:$H,$A29)</f>
        <v>0</v>
      </c>
      <c r="R29" s="41" t="str">
        <f t="shared" ref="R29" si="130">IF(Q29&gt;0,(Q29/$AH29),"")</f>
        <v/>
      </c>
      <c r="S29" s="13">
        <f>SUMIFS(Raw!$K:$K,Raw!$J:$J,S$6,Raw!$B:$B,$B$5,Raw!$H:$H,$A29)</f>
        <v>0</v>
      </c>
      <c r="T29" s="41" t="str">
        <f t="shared" ref="T29" si="131">IF(S29&gt;0,(S29/$AH29),"")</f>
        <v/>
      </c>
      <c r="U29" s="13">
        <f>SUMIFS(Raw!$K:$K,Raw!$J:$J,U$6,Raw!$B:$B,$B$5,Raw!$H:$H,$A29)</f>
        <v>0</v>
      </c>
      <c r="V29" s="41" t="str">
        <f t="shared" ref="V29" si="132">IF(U29&gt;0,(U29/$AH29),"")</f>
        <v/>
      </c>
      <c r="W29" s="13">
        <f>SUMIFS(Raw!$K:$K,Raw!$J:$J,W$6,Raw!$B:$B,$B$5,Raw!$H:$H,$A29)</f>
        <v>0</v>
      </c>
      <c r="X29" s="41" t="str">
        <f t="shared" ref="X29" si="133">IF(W29&gt;0,(W29/$AH29),"")</f>
        <v/>
      </c>
      <c r="Y29" s="13">
        <f>SUMIFS(Raw!$K:$K,Raw!$J:$J,Y$6,Raw!$B:$B,$B$5,Raw!$H:$H,$A29)</f>
        <v>0</v>
      </c>
      <c r="Z29" s="41" t="str">
        <f t="shared" ref="Z29" si="134">IF(Y29&gt;0,(Y29/$AH29),"")</f>
        <v/>
      </c>
      <c r="AA29" s="13">
        <f>SUMIFS(Raw!$K:$K,Raw!$J:$J,AA$6,Raw!$B:$B,$B$5,Raw!$H:$H,$A29)</f>
        <v>0</v>
      </c>
      <c r="AB29" s="41" t="str">
        <f t="shared" ref="AB29" si="135">IF(AA29&gt;0,(AA29/$AH29),"")</f>
        <v/>
      </c>
      <c r="AC29" s="13">
        <f>SUMIFS(Raw!$K:$K,Raw!$J:$J,AC$6,Raw!$B:$B,$B$5,Raw!$H:$H,$A29)</f>
        <v>0</v>
      </c>
      <c r="AD29" s="41" t="str">
        <f t="shared" ref="AD29" si="136">IF(AC29&gt;0,(AC29/$AH29),"")</f>
        <v/>
      </c>
      <c r="AH29" s="42">
        <f t="shared" si="73"/>
        <v>0</v>
      </c>
    </row>
    <row r="30" spans="1:34" x14ac:dyDescent="0.2">
      <c r="A30" s="9" t="str">
        <f>IF(Refs!A23="","",Refs!A23)</f>
        <v>111AL4</v>
      </c>
      <c r="B30" s="2" t="str">
        <f>IF(Refs!B23="","",Refs!B23)</f>
        <v>West Midlands ICB (DHU)</v>
      </c>
      <c r="C30" s="9"/>
      <c r="D30" s="13">
        <f>SUMIFS(Raw!$K:$K,Raw!$J:$J,D$6,Raw!$B:$B,$B$5,Raw!$H:$H,$A30)</f>
        <v>9135</v>
      </c>
      <c r="E30" s="13">
        <f>SUMIFS(Raw!$K:$K,Raw!$J:$J,E$6,Raw!$B:$B,$B$5,Raw!$H:$H,$A30)</f>
        <v>811</v>
      </c>
      <c r="F30" s="13">
        <f>SUMIFS(Raw!$K:$K,Raw!$J:$J,F$6,Raw!$B:$B,$B$5,Raw!$H:$H,$A30)</f>
        <v>403</v>
      </c>
      <c r="G30" s="13">
        <f>SUMIFS(Raw!$K:$K,Raw!$J:$J,G$6,Raw!$B:$B,$B$5,Raw!$H:$H,$A30)</f>
        <v>149</v>
      </c>
      <c r="H30" s="13">
        <f>SUMIFS(Raw!$K:$K,Raw!$J:$J,H$6,Raw!$B:$B,$B$5,Raw!$H:$H,$A30)</f>
        <v>65</v>
      </c>
      <c r="I30" s="13">
        <f>SUMIFS(Raw!$K:$K,Raw!$J:$J,I$6,Raw!$B:$B,$B$5,Raw!$H:$H,$A30)</f>
        <v>58</v>
      </c>
      <c r="J30" s="13">
        <f>SUMIFS(Raw!$K:$K,Raw!$J:$J,J$6,Raw!$B:$B,$B$5,Raw!$H:$H,$A30)</f>
        <v>106</v>
      </c>
      <c r="K30" s="13">
        <f>SUMIFS(Raw!$K:$K,Raw!$J:$J,K$6,Raw!$B:$B,$B$5,Raw!$H:$H,$A30)</f>
        <v>30</v>
      </c>
      <c r="L30" s="41">
        <f t="shared" si="64"/>
        <v>0.70678617157490398</v>
      </c>
      <c r="M30" s="41">
        <f t="shared" si="65"/>
        <v>0.20998719590268886</v>
      </c>
      <c r="N30" s="65"/>
      <c r="O30" s="13">
        <f>SUMIFS(Raw!$K:$K,Raw!$J:$J,O$6,Raw!$B:$B,$B$5,Raw!$H:$H,$A30)</f>
        <v>246</v>
      </c>
      <c r="P30" s="41">
        <f t="shared" si="4"/>
        <v>0.30332922318125771</v>
      </c>
      <c r="Q30" s="13">
        <f>SUMIFS(Raw!$K:$K,Raw!$J:$J,Q$6,Raw!$B:$B,$B$5,Raw!$H:$H,$A30)</f>
        <v>100</v>
      </c>
      <c r="R30" s="41">
        <f t="shared" ref="R30" si="137">IF(Q30&gt;0,(Q30/$AH30),"")</f>
        <v>0.12330456226880394</v>
      </c>
      <c r="S30" s="13">
        <f>SUMIFS(Raw!$K:$K,Raw!$J:$J,S$6,Raw!$B:$B,$B$5,Raw!$H:$H,$A30)</f>
        <v>47</v>
      </c>
      <c r="T30" s="41">
        <f t="shared" ref="T30" si="138">IF(S30&gt;0,(S30/$AH30),"")</f>
        <v>5.7953144266337853E-2</v>
      </c>
      <c r="U30" s="13">
        <f>SUMIFS(Raw!$K:$K,Raw!$J:$J,U$6,Raw!$B:$B,$B$5,Raw!$H:$H,$A30)</f>
        <v>150</v>
      </c>
      <c r="V30" s="41">
        <f t="shared" ref="V30" si="139">IF(U30&gt;0,(U30/$AH30),"")</f>
        <v>0.18495684340320592</v>
      </c>
      <c r="W30" s="13">
        <f>SUMIFS(Raw!$K:$K,Raw!$J:$J,W$6,Raw!$B:$B,$B$5,Raw!$H:$H,$A30)</f>
        <v>36</v>
      </c>
      <c r="X30" s="41">
        <f t="shared" ref="X30" si="140">IF(W30&gt;0,(W30/$AH30),"")</f>
        <v>4.4389642416769418E-2</v>
      </c>
      <c r="Y30" s="13">
        <f>SUMIFS(Raw!$K:$K,Raw!$J:$J,Y$6,Raw!$B:$B,$B$5,Raw!$H:$H,$A30)</f>
        <v>43</v>
      </c>
      <c r="Z30" s="41">
        <f t="shared" ref="Z30" si="141">IF(Y30&gt;0,(Y30/$AH30),"")</f>
        <v>5.3020961775585698E-2</v>
      </c>
      <c r="AA30" s="13">
        <f>SUMIFS(Raw!$K:$K,Raw!$J:$J,AA$6,Raw!$B:$B,$B$5,Raw!$H:$H,$A30)</f>
        <v>178</v>
      </c>
      <c r="AB30" s="41">
        <f t="shared" ref="AB30" si="142">IF(AA30&gt;0,(AA30/$AH30),"")</f>
        <v>0.21948212083847102</v>
      </c>
      <c r="AC30" s="13">
        <f>SUMIFS(Raw!$K:$K,Raw!$J:$J,AC$6,Raw!$B:$B,$B$5,Raw!$H:$H,$A30)</f>
        <v>11</v>
      </c>
      <c r="AD30" s="41">
        <f t="shared" ref="AD30" si="143">IF(AC30&gt;0,(AC30/$AH30),"")</f>
        <v>1.3563501849568433E-2</v>
      </c>
      <c r="AH30" s="42">
        <f t="shared" si="73"/>
        <v>811</v>
      </c>
    </row>
    <row r="31" spans="1:34" ht="21.6" customHeight="1" x14ac:dyDescent="0.2">
      <c r="A31" s="9" t="str">
        <f>IF(Refs!A24="","",Refs!A24)</f>
        <v>111AC5</v>
      </c>
      <c r="B31" s="2" t="str">
        <f>IF(Refs!B24="","",Refs!B24)</f>
        <v>Cambridgeshire and Peterborough</v>
      </c>
      <c r="C31" s="9"/>
      <c r="D31" s="13">
        <f>SUMIFS(Raw!$K:$K,Raw!$J:$J,D$6,Raw!$B:$B,$B$5,Raw!$H:$H,$A31)</f>
        <v>3921</v>
      </c>
      <c r="E31" s="13">
        <f>SUMIFS(Raw!$K:$K,Raw!$J:$J,E$6,Raw!$B:$B,$B$5,Raw!$H:$H,$A31)</f>
        <v>598</v>
      </c>
      <c r="F31" s="13">
        <f>SUMIFS(Raw!$K:$K,Raw!$J:$J,F$6,Raw!$B:$B,$B$5,Raw!$H:$H,$A31)</f>
        <v>403</v>
      </c>
      <c r="G31" s="13">
        <f>SUMIFS(Raw!$K:$K,Raw!$J:$J,G$6,Raw!$B:$B,$B$5,Raw!$H:$H,$A31)</f>
        <v>119</v>
      </c>
      <c r="H31" s="13">
        <f>SUMIFS(Raw!$K:$K,Raw!$J:$J,H$6,Raw!$B:$B,$B$5,Raw!$H:$H,$A31)</f>
        <v>28</v>
      </c>
      <c r="I31" s="13">
        <f>SUMIFS(Raw!$K:$K,Raw!$J:$J,I$6,Raw!$B:$B,$B$5,Raw!$H:$H,$A31)</f>
        <v>19</v>
      </c>
      <c r="J31" s="13">
        <f>SUMIFS(Raw!$K:$K,Raw!$J:$J,J$6,Raw!$B:$B,$B$5,Raw!$H:$H,$A31)</f>
        <v>17</v>
      </c>
      <c r="K31" s="13">
        <f>SUMIFS(Raw!$K:$K,Raw!$J:$J,K$6,Raw!$B:$B,$B$5,Raw!$H:$H,$A31)</f>
        <v>12</v>
      </c>
      <c r="L31" s="41">
        <f t="shared" si="64"/>
        <v>0.89078498293515362</v>
      </c>
      <c r="M31" s="41">
        <f t="shared" si="65"/>
        <v>6.1433447098976107E-2</v>
      </c>
      <c r="N31" s="65"/>
      <c r="O31" s="13">
        <f>SUMIFS(Raw!$K:$K,Raw!$J:$J,O$6,Raw!$B:$B,$B$5,Raw!$H:$H,$A31)</f>
        <v>230</v>
      </c>
      <c r="P31" s="41">
        <f t="shared" si="4"/>
        <v>0.38461538461538464</v>
      </c>
      <c r="Q31" s="13">
        <f>SUMIFS(Raw!$K:$K,Raw!$J:$J,Q$6,Raw!$B:$B,$B$5,Raw!$H:$H,$A31)</f>
        <v>40</v>
      </c>
      <c r="R31" s="41">
        <f t="shared" ref="R31" si="144">IF(Q31&gt;0,(Q31/$AH31),"")</f>
        <v>6.6889632107023408E-2</v>
      </c>
      <c r="S31" s="13">
        <f>SUMIFS(Raw!$K:$K,Raw!$J:$J,S$6,Raw!$B:$B,$B$5,Raw!$H:$H,$A31)</f>
        <v>129</v>
      </c>
      <c r="T31" s="41">
        <f t="shared" ref="T31" si="145">IF(S31&gt;0,(S31/$AH31),"")</f>
        <v>0.2157190635451505</v>
      </c>
      <c r="U31" s="13">
        <f>SUMIFS(Raw!$K:$K,Raw!$J:$J,U$6,Raw!$B:$B,$B$5,Raw!$H:$H,$A31)</f>
        <v>105</v>
      </c>
      <c r="V31" s="41">
        <f t="shared" ref="V31" si="146">IF(U31&gt;0,(U31/$AH31),"")</f>
        <v>0.17558528428093645</v>
      </c>
      <c r="W31" s="13">
        <f>SUMIFS(Raw!$K:$K,Raw!$J:$J,W$6,Raw!$B:$B,$B$5,Raw!$H:$H,$A31)</f>
        <v>15</v>
      </c>
      <c r="X31" s="41">
        <f t="shared" ref="X31" si="147">IF(W31&gt;0,(W31/$AH31),"")</f>
        <v>2.508361204013378E-2</v>
      </c>
      <c r="Y31" s="13">
        <f>SUMIFS(Raw!$K:$K,Raw!$J:$J,Y$6,Raw!$B:$B,$B$5,Raw!$H:$H,$A31)</f>
        <v>17</v>
      </c>
      <c r="Z31" s="41">
        <f t="shared" ref="Z31" si="148">IF(Y31&gt;0,(Y31/$AH31),"")</f>
        <v>2.8428093645484948E-2</v>
      </c>
      <c r="AA31" s="13">
        <f>SUMIFS(Raw!$K:$K,Raw!$J:$J,AA$6,Raw!$B:$B,$B$5,Raw!$H:$H,$A31)</f>
        <v>57</v>
      </c>
      <c r="AB31" s="41">
        <f t="shared" ref="AB31" si="149">IF(AA31&gt;0,(AA31/$AH31),"")</f>
        <v>9.5317725752508367E-2</v>
      </c>
      <c r="AC31" s="13">
        <f>SUMIFS(Raw!$K:$K,Raw!$J:$J,AC$6,Raw!$B:$B,$B$5,Raw!$H:$H,$A31)</f>
        <v>5</v>
      </c>
      <c r="AD31" s="41">
        <f t="shared" ref="AD31" si="150">IF(AC31&gt;0,(AC31/$AH31),"")</f>
        <v>8.3612040133779261E-3</v>
      </c>
      <c r="AH31" s="42">
        <f t="shared" si="73"/>
        <v>598</v>
      </c>
    </row>
    <row r="32" spans="1:34" x14ac:dyDescent="0.2">
      <c r="A32" s="9" t="str">
        <f>IF(Refs!A25="","",Refs!A25)</f>
        <v>111AB2</v>
      </c>
      <c r="B32" s="2" t="str">
        <f>IF(Refs!B25="","",Refs!B25)</f>
        <v>Hertfordshire</v>
      </c>
      <c r="C32" s="9"/>
      <c r="D32" s="13">
        <f>SUMIFS(Raw!$K:$K,Raw!$J:$J,D$6,Raw!$B:$B,$B$5,Raw!$H:$H,$A32)</f>
        <v>4323</v>
      </c>
      <c r="E32" s="13">
        <f>SUMIFS(Raw!$K:$K,Raw!$J:$J,E$6,Raw!$B:$B,$B$5,Raw!$H:$H,$A32)</f>
        <v>945</v>
      </c>
      <c r="F32" s="13">
        <f>SUMIFS(Raw!$K:$K,Raw!$J:$J,F$6,Raw!$B:$B,$B$5,Raw!$H:$H,$A32)</f>
        <v>666</v>
      </c>
      <c r="G32" s="13">
        <f>SUMIFS(Raw!$K:$K,Raw!$J:$J,G$6,Raw!$B:$B,$B$5,Raw!$H:$H,$A32)</f>
        <v>172</v>
      </c>
      <c r="H32" s="13">
        <f>SUMIFS(Raw!$K:$K,Raw!$J:$J,H$6,Raw!$B:$B,$B$5,Raw!$H:$H,$A32)</f>
        <v>35</v>
      </c>
      <c r="I32" s="13">
        <f>SUMIFS(Raw!$K:$K,Raw!$J:$J,I$6,Raw!$B:$B,$B$5,Raw!$H:$H,$A32)</f>
        <v>27</v>
      </c>
      <c r="J32" s="13">
        <f>SUMIFS(Raw!$K:$K,Raw!$J:$J,J$6,Raw!$B:$B,$B$5,Raw!$H:$H,$A32)</f>
        <v>21</v>
      </c>
      <c r="K32" s="13">
        <f>SUMIFS(Raw!$K:$K,Raw!$J:$J,K$6,Raw!$B:$B,$B$5,Raw!$H:$H,$A32)</f>
        <v>24</v>
      </c>
      <c r="L32" s="41">
        <f t="shared" si="64"/>
        <v>0.9098805646036916</v>
      </c>
      <c r="M32" s="41">
        <f t="shared" si="65"/>
        <v>5.2117263843648211E-2</v>
      </c>
      <c r="N32" s="65"/>
      <c r="O32" s="13">
        <f>SUMIFS(Raw!$K:$K,Raw!$J:$J,O$6,Raw!$B:$B,$B$5,Raw!$H:$H,$A32)</f>
        <v>335</v>
      </c>
      <c r="P32" s="41">
        <f t="shared" si="4"/>
        <v>0.35449735449735448</v>
      </c>
      <c r="Q32" s="13">
        <f>SUMIFS(Raw!$K:$K,Raw!$J:$J,Q$6,Raw!$B:$B,$B$5,Raw!$H:$H,$A32)</f>
        <v>100</v>
      </c>
      <c r="R32" s="41">
        <f t="shared" ref="R32" si="151">IF(Q32&gt;0,(Q32/$AH32),"")</f>
        <v>0.10582010582010581</v>
      </c>
      <c r="S32" s="13">
        <f>SUMIFS(Raw!$K:$K,Raw!$J:$J,S$6,Raw!$B:$B,$B$5,Raw!$H:$H,$A32)</f>
        <v>200</v>
      </c>
      <c r="T32" s="41">
        <f t="shared" ref="T32" si="152">IF(S32&gt;0,(S32/$AH32),"")</f>
        <v>0.21164021164021163</v>
      </c>
      <c r="U32" s="13">
        <f>SUMIFS(Raw!$K:$K,Raw!$J:$J,U$6,Raw!$B:$B,$B$5,Raw!$H:$H,$A32)</f>
        <v>166</v>
      </c>
      <c r="V32" s="41">
        <f t="shared" ref="V32" si="153">IF(U32&gt;0,(U32/$AH32),"")</f>
        <v>0.17566137566137566</v>
      </c>
      <c r="W32" s="13">
        <f>SUMIFS(Raw!$K:$K,Raw!$J:$J,W$6,Raw!$B:$B,$B$5,Raw!$H:$H,$A32)</f>
        <v>26</v>
      </c>
      <c r="X32" s="41">
        <f t="shared" ref="X32" si="154">IF(W32&gt;0,(W32/$AH32),"")</f>
        <v>2.7513227513227514E-2</v>
      </c>
      <c r="Y32" s="13">
        <f>SUMIFS(Raw!$K:$K,Raw!$J:$J,Y$6,Raw!$B:$B,$B$5,Raw!$H:$H,$A32)</f>
        <v>18</v>
      </c>
      <c r="Z32" s="41">
        <f t="shared" ref="Z32" si="155">IF(Y32&gt;0,(Y32/$AH32),"")</f>
        <v>1.9047619047619049E-2</v>
      </c>
      <c r="AA32" s="13">
        <f>SUMIFS(Raw!$K:$K,Raw!$J:$J,AA$6,Raw!$B:$B,$B$5,Raw!$H:$H,$A32)</f>
        <v>90</v>
      </c>
      <c r="AB32" s="41">
        <f t="shared" ref="AB32" si="156">IF(AA32&gt;0,(AA32/$AH32),"")</f>
        <v>9.5238095238095233E-2</v>
      </c>
      <c r="AC32" s="13">
        <f>SUMIFS(Raw!$K:$K,Raw!$J:$J,AC$6,Raw!$B:$B,$B$5,Raw!$H:$H,$A32)</f>
        <v>10</v>
      </c>
      <c r="AD32" s="41">
        <f t="shared" ref="AD32" si="157">IF(AC32&gt;0,(AC32/$AH32),"")</f>
        <v>1.0582010582010581E-2</v>
      </c>
      <c r="AH32" s="42">
        <f t="shared" si="73"/>
        <v>945</v>
      </c>
    </row>
    <row r="33" spans="1:34" x14ac:dyDescent="0.2">
      <c r="A33" s="9" t="str">
        <f>IF(Refs!A26="","",Refs!A26)</f>
        <v>111AG7</v>
      </c>
      <c r="B33" s="2" t="str">
        <f>IF(Refs!B26="","",Refs!B26)</f>
        <v>Luton and Bedfordshire</v>
      </c>
      <c r="C33" s="9"/>
      <c r="D33" s="13">
        <f>SUMIFS(Raw!$K:$K,Raw!$J:$J,D$6,Raw!$B:$B,$B$5,Raw!$H:$H,$A33)</f>
        <v>3240</v>
      </c>
      <c r="E33" s="13">
        <f>SUMIFS(Raw!$K:$K,Raw!$J:$J,E$6,Raw!$B:$B,$B$5,Raw!$H:$H,$A33)</f>
        <v>695</v>
      </c>
      <c r="F33" s="13">
        <f>SUMIFS(Raw!$K:$K,Raw!$J:$J,F$6,Raw!$B:$B,$B$5,Raw!$H:$H,$A33)</f>
        <v>502</v>
      </c>
      <c r="G33" s="13">
        <f>SUMIFS(Raw!$K:$K,Raw!$J:$J,G$6,Raw!$B:$B,$B$5,Raw!$H:$H,$A33)</f>
        <v>112</v>
      </c>
      <c r="H33" s="13">
        <f>SUMIFS(Raw!$K:$K,Raw!$J:$J,H$6,Raw!$B:$B,$B$5,Raw!$H:$H,$A33)</f>
        <v>39</v>
      </c>
      <c r="I33" s="13">
        <f>SUMIFS(Raw!$K:$K,Raw!$J:$J,I$6,Raw!$B:$B,$B$5,Raw!$H:$H,$A33)</f>
        <v>15</v>
      </c>
      <c r="J33" s="13">
        <f>SUMIFS(Raw!$K:$K,Raw!$J:$J,J$6,Raw!$B:$B,$B$5,Raw!$H:$H,$A33)</f>
        <v>16</v>
      </c>
      <c r="K33" s="13">
        <f>SUMIFS(Raw!$K:$K,Raw!$J:$J,K$6,Raw!$B:$B,$B$5,Raw!$H:$H,$A33)</f>
        <v>11</v>
      </c>
      <c r="L33" s="41">
        <f t="shared" si="64"/>
        <v>0.89766081871345027</v>
      </c>
      <c r="M33" s="41">
        <f t="shared" si="65"/>
        <v>4.5321637426900582E-2</v>
      </c>
      <c r="N33" s="65"/>
      <c r="O33" s="13">
        <f>SUMIFS(Raw!$K:$K,Raw!$J:$J,O$6,Raw!$B:$B,$B$5,Raw!$H:$H,$A33)</f>
        <v>240</v>
      </c>
      <c r="P33" s="41">
        <f t="shared" si="4"/>
        <v>0.34532374100719426</v>
      </c>
      <c r="Q33" s="13">
        <f>SUMIFS(Raw!$K:$K,Raw!$J:$J,Q$6,Raw!$B:$B,$B$5,Raw!$H:$H,$A33)</f>
        <v>74</v>
      </c>
      <c r="R33" s="41">
        <f t="shared" ref="R33" si="158">IF(Q33&gt;0,(Q33/$AH33),"")</f>
        <v>0.10647482014388489</v>
      </c>
      <c r="S33" s="13">
        <f>SUMIFS(Raw!$K:$K,Raw!$J:$J,S$6,Raw!$B:$B,$B$5,Raw!$H:$H,$A33)</f>
        <v>123</v>
      </c>
      <c r="T33" s="41">
        <f t="shared" ref="T33" si="159">IF(S33&gt;0,(S33/$AH33),"")</f>
        <v>0.17697841726618704</v>
      </c>
      <c r="U33" s="13">
        <f>SUMIFS(Raw!$K:$K,Raw!$J:$J,U$6,Raw!$B:$B,$B$5,Raw!$H:$H,$A33)</f>
        <v>164</v>
      </c>
      <c r="V33" s="41">
        <f t="shared" ref="V33" si="160">IF(U33&gt;0,(U33/$AH33),"")</f>
        <v>0.23597122302158274</v>
      </c>
      <c r="W33" s="13">
        <f>SUMIFS(Raw!$K:$K,Raw!$J:$J,W$6,Raw!$B:$B,$B$5,Raw!$H:$H,$A33)</f>
        <v>17</v>
      </c>
      <c r="X33" s="41">
        <f t="shared" ref="X33" si="161">IF(W33&gt;0,(W33/$AH33),"")</f>
        <v>2.4460431654676259E-2</v>
      </c>
      <c r="Y33" s="13">
        <f>SUMIFS(Raw!$K:$K,Raw!$J:$J,Y$6,Raw!$B:$B,$B$5,Raw!$H:$H,$A33)</f>
        <v>14</v>
      </c>
      <c r="Z33" s="41">
        <f t="shared" ref="Z33" si="162">IF(Y33&gt;0,(Y33/$AH33),"")</f>
        <v>2.0143884892086329E-2</v>
      </c>
      <c r="AA33" s="13">
        <f>SUMIFS(Raw!$K:$K,Raw!$J:$J,AA$6,Raw!$B:$B,$B$5,Raw!$H:$H,$A33)</f>
        <v>55</v>
      </c>
      <c r="AB33" s="41">
        <f t="shared" ref="AB33" si="163">IF(AA33&gt;0,(AA33/$AH33),"")</f>
        <v>7.9136690647482008E-2</v>
      </c>
      <c r="AC33" s="13">
        <f>SUMIFS(Raw!$K:$K,Raw!$J:$J,AC$6,Raw!$B:$B,$B$5,Raw!$H:$H,$A33)</f>
        <v>8</v>
      </c>
      <c r="AD33" s="41">
        <f t="shared" ref="AD33" si="164">IF(AC33&gt;0,(AC33/$AH33),"")</f>
        <v>1.1510791366906475E-2</v>
      </c>
      <c r="AH33" s="42">
        <f t="shared" si="73"/>
        <v>695</v>
      </c>
    </row>
    <row r="34" spans="1:34" x14ac:dyDescent="0.2">
      <c r="A34" s="9" t="str">
        <f>IF(Refs!A27="","",Refs!A27)</f>
        <v>111AH4</v>
      </c>
      <c r="B34" s="2" t="str">
        <f>IF(Refs!B27="","",Refs!B27)</f>
        <v>Mid and South Essex</v>
      </c>
      <c r="C34" s="9"/>
      <c r="D34" s="13">
        <f>SUMIFS(Raw!$K:$K,Raw!$J:$J,D$6,Raw!$B:$B,$B$5,Raw!$H:$H,$A34)</f>
        <v>7594</v>
      </c>
      <c r="E34" s="13">
        <f>SUMIFS(Raw!$K:$K,Raw!$J:$J,E$6,Raw!$B:$B,$B$5,Raw!$H:$H,$A34)</f>
        <v>879</v>
      </c>
      <c r="F34" s="13">
        <f>SUMIFS(Raw!$K:$K,Raw!$J:$J,F$6,Raw!$B:$B,$B$5,Raw!$H:$H,$A34)</f>
        <v>480</v>
      </c>
      <c r="G34" s="13">
        <f>SUMIFS(Raw!$K:$K,Raw!$J:$J,G$6,Raw!$B:$B,$B$5,Raw!$H:$H,$A34)</f>
        <v>139</v>
      </c>
      <c r="H34" s="13">
        <f>SUMIFS(Raw!$K:$K,Raw!$J:$J,H$6,Raw!$B:$B,$B$5,Raw!$H:$H,$A34)</f>
        <v>54</v>
      </c>
      <c r="I34" s="13">
        <f>SUMIFS(Raw!$K:$K,Raw!$J:$J,I$6,Raw!$B:$B,$B$5,Raw!$H:$H,$A34)</f>
        <v>61</v>
      </c>
      <c r="J34" s="13">
        <f>SUMIFS(Raw!$K:$K,Raw!$J:$J,J$6,Raw!$B:$B,$B$5,Raw!$H:$H,$A34)</f>
        <v>118</v>
      </c>
      <c r="K34" s="13">
        <f>SUMIFS(Raw!$K:$K,Raw!$J:$J,K$6,Raw!$B:$B,$B$5,Raw!$H:$H,$A34)</f>
        <v>27</v>
      </c>
      <c r="L34" s="41">
        <f t="shared" si="64"/>
        <v>0.72652582159624413</v>
      </c>
      <c r="M34" s="41">
        <f t="shared" si="65"/>
        <v>0.21009389671361503</v>
      </c>
      <c r="N34" s="65"/>
      <c r="O34" s="13">
        <f>SUMIFS(Raw!$K:$K,Raw!$J:$J,O$6,Raw!$B:$B,$B$5,Raw!$H:$H,$A34)</f>
        <v>151</v>
      </c>
      <c r="P34" s="41">
        <f t="shared" si="4"/>
        <v>0.24237560192616373</v>
      </c>
      <c r="Q34" s="13">
        <f>SUMIFS(Raw!$K:$K,Raw!$J:$J,Q$6,Raw!$B:$B,$B$5,Raw!$H:$H,$A34)</f>
        <v>67</v>
      </c>
      <c r="R34" s="41">
        <f t="shared" ref="R34" si="165">IF(Q34&gt;0,(Q34/$AH34),"")</f>
        <v>0.10754414125200643</v>
      </c>
      <c r="S34" s="13">
        <f>SUMIFS(Raw!$K:$K,Raw!$J:$J,S$6,Raw!$B:$B,$B$5,Raw!$H:$H,$A34)</f>
        <v>87</v>
      </c>
      <c r="T34" s="41">
        <f t="shared" ref="T34" si="166">IF(S34&gt;0,(S34/$AH34),"")</f>
        <v>0.13964686998394862</v>
      </c>
      <c r="U34" s="13">
        <f>SUMIFS(Raw!$K:$K,Raw!$J:$J,U$6,Raw!$B:$B,$B$5,Raw!$H:$H,$A34)</f>
        <v>282</v>
      </c>
      <c r="V34" s="41">
        <f t="shared" ref="V34" si="167">IF(U34&gt;0,(U34/$AH34),"")</f>
        <v>0.45264847512038525</v>
      </c>
      <c r="W34" s="13">
        <f>SUMIFS(Raw!$K:$K,Raw!$J:$J,W$6,Raw!$B:$B,$B$5,Raw!$H:$H,$A34)</f>
        <v>19</v>
      </c>
      <c r="X34" s="41">
        <f t="shared" ref="X34" si="168">IF(W34&gt;0,(W34/$AH34),"")</f>
        <v>3.0497592295345103E-2</v>
      </c>
      <c r="Y34" s="13">
        <f>SUMIFS(Raw!$K:$K,Raw!$J:$J,Y$6,Raw!$B:$B,$B$5,Raw!$H:$H,$A34)</f>
        <v>0</v>
      </c>
      <c r="Z34" s="41" t="str">
        <f t="shared" ref="Z34" si="169">IF(Y34&gt;0,(Y34/$AH34),"")</f>
        <v/>
      </c>
      <c r="AA34" s="13">
        <f>SUMIFS(Raw!$K:$K,Raw!$J:$J,AA$6,Raw!$B:$B,$B$5,Raw!$H:$H,$A34)</f>
        <v>16</v>
      </c>
      <c r="AB34" s="41">
        <f t="shared" ref="AB34" si="170">IF(AA34&gt;0,(AA34/$AH34),"")</f>
        <v>2.5682182985553772E-2</v>
      </c>
      <c r="AC34" s="13">
        <f>SUMIFS(Raw!$K:$K,Raw!$J:$J,AC$6,Raw!$B:$B,$B$5,Raw!$H:$H,$A34)</f>
        <v>1</v>
      </c>
      <c r="AD34" s="41">
        <f t="shared" ref="AD34" si="171">IF(AC34&gt;0,(AC34/$AH34),"")</f>
        <v>1.6051364365971107E-3</v>
      </c>
      <c r="AH34" s="42">
        <f t="shared" si="73"/>
        <v>623</v>
      </c>
    </row>
    <row r="35" spans="1:34" x14ac:dyDescent="0.2">
      <c r="A35" s="9" t="str">
        <f>IF(Refs!A28="","",Refs!A28)</f>
        <v>111AC7</v>
      </c>
      <c r="B35" s="2" t="str">
        <f>IF(Refs!B28="","",Refs!B28)</f>
        <v>Milton Keynes</v>
      </c>
      <c r="C35" s="9"/>
      <c r="D35" s="13">
        <f>SUMIFS(Raw!$K:$K,Raw!$J:$J,D$6,Raw!$B:$B,$B$5,Raw!$H:$H,$A35)</f>
        <v>1825</v>
      </c>
      <c r="E35" s="13">
        <f>SUMIFS(Raw!$K:$K,Raw!$J:$J,E$6,Raw!$B:$B,$B$5,Raw!$H:$H,$A35)</f>
        <v>181</v>
      </c>
      <c r="F35" s="13">
        <f>SUMIFS(Raw!$K:$K,Raw!$J:$J,F$6,Raw!$B:$B,$B$5,Raw!$H:$H,$A35)</f>
        <v>84</v>
      </c>
      <c r="G35" s="13">
        <f>SUMIFS(Raw!$K:$K,Raw!$J:$J,G$6,Raw!$B:$B,$B$5,Raw!$H:$H,$A35)</f>
        <v>35</v>
      </c>
      <c r="H35" s="13">
        <f>SUMIFS(Raw!$K:$K,Raw!$J:$J,H$6,Raw!$B:$B,$B$5,Raw!$H:$H,$A35)</f>
        <v>15</v>
      </c>
      <c r="I35" s="13">
        <f>SUMIFS(Raw!$K:$K,Raw!$J:$J,I$6,Raw!$B:$B,$B$5,Raw!$H:$H,$A35)</f>
        <v>18</v>
      </c>
      <c r="J35" s="13">
        <f>SUMIFS(Raw!$K:$K,Raw!$J:$J,J$6,Raw!$B:$B,$B$5,Raw!$H:$H,$A35)</f>
        <v>23</v>
      </c>
      <c r="K35" s="13">
        <f>SUMIFS(Raw!$K:$K,Raw!$J:$J,K$6,Raw!$B:$B,$B$5,Raw!$H:$H,$A35)</f>
        <v>6</v>
      </c>
      <c r="L35" s="41">
        <f t="shared" si="64"/>
        <v>0.68</v>
      </c>
      <c r="M35" s="41">
        <f t="shared" si="65"/>
        <v>0.23428571428571429</v>
      </c>
      <c r="N35" s="65"/>
      <c r="O35" s="13">
        <f>SUMIFS(Raw!$K:$K,Raw!$J:$J,O$6,Raw!$B:$B,$B$5,Raw!$H:$H,$A35)</f>
        <v>42</v>
      </c>
      <c r="P35" s="41">
        <f t="shared" si="4"/>
        <v>0.23204419889502761</v>
      </c>
      <c r="Q35" s="13">
        <f>SUMIFS(Raw!$K:$K,Raw!$J:$J,Q$6,Raw!$B:$B,$B$5,Raw!$H:$H,$A35)</f>
        <v>46</v>
      </c>
      <c r="R35" s="41">
        <f t="shared" ref="R35" si="172">IF(Q35&gt;0,(Q35/$AH35),"")</f>
        <v>0.2541436464088398</v>
      </c>
      <c r="S35" s="13">
        <f>SUMIFS(Raw!$K:$K,Raw!$J:$J,S$6,Raw!$B:$B,$B$5,Raw!$H:$H,$A35)</f>
        <v>16</v>
      </c>
      <c r="T35" s="41">
        <f t="shared" ref="T35" si="173">IF(S35&gt;0,(S35/$AH35),"")</f>
        <v>8.8397790055248615E-2</v>
      </c>
      <c r="U35" s="13">
        <f>SUMIFS(Raw!$K:$K,Raw!$J:$J,U$6,Raw!$B:$B,$B$5,Raw!$H:$H,$A35)</f>
        <v>28</v>
      </c>
      <c r="V35" s="41">
        <f t="shared" ref="V35" si="174">IF(U35&gt;0,(U35/$AH35),"")</f>
        <v>0.15469613259668508</v>
      </c>
      <c r="W35" s="13">
        <f>SUMIFS(Raw!$K:$K,Raw!$J:$J,W$6,Raw!$B:$B,$B$5,Raw!$H:$H,$A35)</f>
        <v>5</v>
      </c>
      <c r="X35" s="41">
        <f t="shared" ref="X35" si="175">IF(W35&gt;0,(W35/$AH35),"")</f>
        <v>2.7624309392265192E-2</v>
      </c>
      <c r="Y35" s="13">
        <f>SUMIFS(Raw!$K:$K,Raw!$J:$J,Y$6,Raw!$B:$B,$B$5,Raw!$H:$H,$A35)</f>
        <v>5</v>
      </c>
      <c r="Z35" s="41">
        <f t="shared" ref="Z35" si="176">IF(Y35&gt;0,(Y35/$AH35),"")</f>
        <v>2.7624309392265192E-2</v>
      </c>
      <c r="AA35" s="13">
        <f>SUMIFS(Raw!$K:$K,Raw!$J:$J,AA$6,Raw!$B:$B,$B$5,Raw!$H:$H,$A35)</f>
        <v>39</v>
      </c>
      <c r="AB35" s="41">
        <f t="shared" ref="AB35" si="177">IF(AA35&gt;0,(AA35/$AH35),"")</f>
        <v>0.21546961325966851</v>
      </c>
      <c r="AC35" s="13">
        <f>SUMIFS(Raw!$K:$K,Raw!$J:$J,AC$6,Raw!$B:$B,$B$5,Raw!$H:$H,$A35)</f>
        <v>0</v>
      </c>
      <c r="AD35" s="41" t="str">
        <f t="shared" ref="AD35" si="178">IF(AC35&gt;0,(AC35/$AH35),"")</f>
        <v/>
      </c>
      <c r="AH35" s="42">
        <f t="shared" si="73"/>
        <v>181</v>
      </c>
    </row>
    <row r="36" spans="1:34" x14ac:dyDescent="0.2">
      <c r="A36" s="9" t="str">
        <f>IF(Refs!A29="","",Refs!A29)</f>
        <v>111AG8</v>
      </c>
      <c r="B36" s="2" t="str">
        <f>IF(Refs!B29="","",Refs!B29)</f>
        <v>Norfolk including Great Yarmouth and Waveney</v>
      </c>
      <c r="C36" s="9"/>
      <c r="D36" s="13">
        <f>SUMIFS(Raw!$K:$K,Raw!$J:$J,D$6,Raw!$B:$B,$B$5,Raw!$H:$H,$A36)</f>
        <v>5195</v>
      </c>
      <c r="E36" s="13">
        <f>SUMIFS(Raw!$K:$K,Raw!$J:$J,E$6,Raw!$B:$B,$B$5,Raw!$H:$H,$A36)</f>
        <v>700</v>
      </c>
      <c r="F36" s="13">
        <f>SUMIFS(Raw!$K:$K,Raw!$J:$J,F$6,Raw!$B:$B,$B$5,Raw!$H:$H,$A36)</f>
        <v>408</v>
      </c>
      <c r="G36" s="13">
        <f>SUMIFS(Raw!$K:$K,Raw!$J:$J,G$6,Raw!$B:$B,$B$5,Raw!$H:$H,$A36)</f>
        <v>119</v>
      </c>
      <c r="H36" s="13">
        <f>SUMIFS(Raw!$K:$K,Raw!$J:$J,H$6,Raw!$B:$B,$B$5,Raw!$H:$H,$A36)</f>
        <v>44</v>
      </c>
      <c r="I36" s="13">
        <f>SUMIFS(Raw!$K:$K,Raw!$J:$J,I$6,Raw!$B:$B,$B$5,Raw!$H:$H,$A36)</f>
        <v>37</v>
      </c>
      <c r="J36" s="13">
        <f>SUMIFS(Raw!$K:$K,Raw!$J:$J,J$6,Raw!$B:$B,$B$5,Raw!$H:$H,$A36)</f>
        <v>76</v>
      </c>
      <c r="K36" s="13">
        <f>SUMIFS(Raw!$K:$K,Raw!$J:$J,K$6,Raw!$B:$B,$B$5,Raw!$H:$H,$A36)</f>
        <v>16</v>
      </c>
      <c r="L36" s="41">
        <f t="shared" si="64"/>
        <v>0.77046783625730997</v>
      </c>
      <c r="M36" s="41">
        <f t="shared" si="65"/>
        <v>0.1652046783625731</v>
      </c>
      <c r="N36" s="65"/>
      <c r="O36" s="13">
        <f>SUMIFS(Raw!$K:$K,Raw!$J:$J,O$6,Raw!$B:$B,$B$5,Raw!$H:$H,$A36)</f>
        <v>128</v>
      </c>
      <c r="P36" s="41">
        <f t="shared" si="4"/>
        <v>0.18285714285714286</v>
      </c>
      <c r="Q36" s="13">
        <f>SUMIFS(Raw!$K:$K,Raw!$J:$J,Q$6,Raw!$B:$B,$B$5,Raw!$H:$H,$A36)</f>
        <v>59</v>
      </c>
      <c r="R36" s="41">
        <f t="shared" ref="R36" si="179">IF(Q36&gt;0,(Q36/$AH36),"")</f>
        <v>8.4285714285714283E-2</v>
      </c>
      <c r="S36" s="13">
        <f>SUMIFS(Raw!$K:$K,Raw!$J:$J,S$6,Raw!$B:$B,$B$5,Raw!$H:$H,$A36)</f>
        <v>90</v>
      </c>
      <c r="T36" s="41">
        <f t="shared" ref="T36" si="180">IF(S36&gt;0,(S36/$AH36),"")</f>
        <v>0.12857142857142856</v>
      </c>
      <c r="U36" s="13">
        <f>SUMIFS(Raw!$K:$K,Raw!$J:$J,U$6,Raw!$B:$B,$B$5,Raw!$H:$H,$A36)</f>
        <v>202</v>
      </c>
      <c r="V36" s="41">
        <f t="shared" ref="V36" si="181">IF(U36&gt;0,(U36/$AH36),"")</f>
        <v>0.28857142857142859</v>
      </c>
      <c r="W36" s="13">
        <f>SUMIFS(Raw!$K:$K,Raw!$J:$J,W$6,Raw!$B:$B,$B$5,Raw!$H:$H,$A36)</f>
        <v>11</v>
      </c>
      <c r="X36" s="41">
        <f t="shared" ref="X36" si="182">IF(W36&gt;0,(W36/$AH36),"")</f>
        <v>1.5714285714285715E-2</v>
      </c>
      <c r="Y36" s="13">
        <f>SUMIFS(Raw!$K:$K,Raw!$J:$J,Y$6,Raw!$B:$B,$B$5,Raw!$H:$H,$A36)</f>
        <v>22</v>
      </c>
      <c r="Z36" s="41">
        <f t="shared" ref="Z36" si="183">IF(Y36&gt;0,(Y36/$AH36),"")</f>
        <v>3.1428571428571431E-2</v>
      </c>
      <c r="AA36" s="13">
        <f>SUMIFS(Raw!$K:$K,Raw!$J:$J,AA$6,Raw!$B:$B,$B$5,Raw!$H:$H,$A36)</f>
        <v>186</v>
      </c>
      <c r="AB36" s="41">
        <f t="shared" ref="AB36" si="184">IF(AA36&gt;0,(AA36/$AH36),"")</f>
        <v>0.26571428571428574</v>
      </c>
      <c r="AC36" s="13">
        <f>SUMIFS(Raw!$K:$K,Raw!$J:$J,AC$6,Raw!$B:$B,$B$5,Raw!$H:$H,$A36)</f>
        <v>2</v>
      </c>
      <c r="AD36" s="41">
        <f t="shared" ref="AD36" si="185">IF(AC36&gt;0,(AC36/$AH36),"")</f>
        <v>2.8571428571428571E-3</v>
      </c>
      <c r="AH36" s="42">
        <f t="shared" si="73"/>
        <v>700</v>
      </c>
    </row>
    <row r="37" spans="1:34" x14ac:dyDescent="0.2">
      <c r="A37" s="9" t="str">
        <f>IF(Refs!A30="","",Refs!A30)</f>
        <v>111AH7</v>
      </c>
      <c r="B37" s="2" t="str">
        <f>IF(Refs!B30="","",Refs!B30)</f>
        <v>North East Essex &amp; Suffolk</v>
      </c>
      <c r="C37" s="9"/>
      <c r="D37" s="13">
        <f>SUMIFS(Raw!$K:$K,Raw!$J:$J,D$6,Raw!$B:$B,$B$5,Raw!$H:$H,$A37)</f>
        <v>14932</v>
      </c>
      <c r="E37" s="13">
        <f>SUMIFS(Raw!$K:$K,Raw!$J:$J,E$6,Raw!$B:$B,$B$5,Raw!$H:$H,$A37)</f>
        <v>765</v>
      </c>
      <c r="F37" s="13">
        <f>SUMIFS(Raw!$K:$K,Raw!$J:$J,F$6,Raw!$B:$B,$B$5,Raw!$H:$H,$A37)</f>
        <v>479</v>
      </c>
      <c r="G37" s="13">
        <f>SUMIFS(Raw!$K:$K,Raw!$J:$J,G$6,Raw!$B:$B,$B$5,Raw!$H:$H,$A37)</f>
        <v>115</v>
      </c>
      <c r="H37" s="13">
        <f>SUMIFS(Raw!$K:$K,Raw!$J:$J,H$6,Raw!$B:$B,$B$5,Raw!$H:$H,$A37)</f>
        <v>53</v>
      </c>
      <c r="I37" s="13">
        <f>SUMIFS(Raw!$K:$K,Raw!$J:$J,I$6,Raw!$B:$B,$B$5,Raw!$H:$H,$A37)</f>
        <v>47</v>
      </c>
      <c r="J37" s="13">
        <f>SUMIFS(Raw!$K:$K,Raw!$J:$J,J$6,Raw!$B:$B,$B$5,Raw!$H:$H,$A37)</f>
        <v>71</v>
      </c>
      <c r="K37" s="13">
        <f>SUMIFS(Raw!$K:$K,Raw!$J:$J,K$6,Raw!$B:$B,$B$5,Raw!$H:$H,$A37)</f>
        <v>0</v>
      </c>
      <c r="L37" s="41">
        <f t="shared" si="64"/>
        <v>0.77647058823529413</v>
      </c>
      <c r="M37" s="41">
        <f t="shared" si="65"/>
        <v>0.1542483660130719</v>
      </c>
      <c r="N37" s="65"/>
      <c r="O37" s="13">
        <f>SUMIFS(Raw!$K:$K,Raw!$J:$J,O$6,Raw!$B:$B,$B$5,Raw!$H:$H,$A37)</f>
        <v>207</v>
      </c>
      <c r="P37" s="41">
        <f t="shared" si="4"/>
        <v>0.27058823529411763</v>
      </c>
      <c r="Q37" s="13">
        <f>SUMIFS(Raw!$K:$K,Raw!$J:$J,Q$6,Raw!$B:$B,$B$5,Raw!$H:$H,$A37)</f>
        <v>134</v>
      </c>
      <c r="R37" s="41">
        <f t="shared" ref="R37" si="186">IF(Q37&gt;0,(Q37/$AH37),"")</f>
        <v>0.17516339869281045</v>
      </c>
      <c r="S37" s="13">
        <f>SUMIFS(Raw!$K:$K,Raw!$J:$J,S$6,Raw!$B:$B,$B$5,Raw!$H:$H,$A37)</f>
        <v>105</v>
      </c>
      <c r="T37" s="41">
        <f t="shared" ref="T37" si="187">IF(S37&gt;0,(S37/$AH37),"")</f>
        <v>0.13725490196078433</v>
      </c>
      <c r="U37" s="13">
        <f>SUMIFS(Raw!$K:$K,Raw!$J:$J,U$6,Raw!$B:$B,$B$5,Raw!$H:$H,$A37)</f>
        <v>196</v>
      </c>
      <c r="V37" s="41">
        <f t="shared" ref="V37" si="188">IF(U37&gt;0,(U37/$AH37),"")</f>
        <v>0.25620915032679736</v>
      </c>
      <c r="W37" s="13">
        <f>SUMIFS(Raw!$K:$K,Raw!$J:$J,W$6,Raw!$B:$B,$B$5,Raw!$H:$H,$A37)</f>
        <v>27</v>
      </c>
      <c r="X37" s="41">
        <f t="shared" ref="X37" si="189">IF(W37&gt;0,(W37/$AH37),"")</f>
        <v>3.5294117647058823E-2</v>
      </c>
      <c r="Y37" s="13">
        <f>SUMIFS(Raw!$K:$K,Raw!$J:$J,Y$6,Raw!$B:$B,$B$5,Raw!$H:$H,$A37)</f>
        <v>41</v>
      </c>
      <c r="Z37" s="41">
        <f t="shared" ref="Z37" si="190">IF(Y37&gt;0,(Y37/$AH37),"")</f>
        <v>5.3594771241830062E-2</v>
      </c>
      <c r="AA37" s="13">
        <f>SUMIFS(Raw!$K:$K,Raw!$J:$J,AA$6,Raw!$B:$B,$B$5,Raw!$H:$H,$A37)</f>
        <v>47</v>
      </c>
      <c r="AB37" s="41">
        <f t="shared" ref="AB37" si="191">IF(AA37&gt;0,(AA37/$AH37),"")</f>
        <v>6.1437908496732023E-2</v>
      </c>
      <c r="AC37" s="13">
        <f>SUMIFS(Raw!$K:$K,Raw!$J:$J,AC$6,Raw!$B:$B,$B$5,Raw!$H:$H,$A37)</f>
        <v>8</v>
      </c>
      <c r="AD37" s="41">
        <f t="shared" ref="AD37" si="192">IF(AC37&gt;0,(AC37/$AH37),"")</f>
        <v>1.045751633986928E-2</v>
      </c>
      <c r="AH37" s="42">
        <f t="shared" si="73"/>
        <v>765</v>
      </c>
    </row>
    <row r="38" spans="1:34" x14ac:dyDescent="0.2">
      <c r="A38" s="9" t="str">
        <f>IF(Refs!A31="","",Refs!A31)</f>
        <v>111AI3</v>
      </c>
      <c r="B38" s="2" t="str">
        <f>IF(Refs!B31="","",Refs!B31)</f>
        <v>West Essex (HUC)</v>
      </c>
      <c r="C38" s="9"/>
      <c r="D38" s="13">
        <f>SUMIFS(Raw!$K:$K,Raw!$J:$J,D$6,Raw!$B:$B,$B$5,Raw!$H:$H,$A38)</f>
        <v>1144</v>
      </c>
      <c r="E38" s="13">
        <f>SUMIFS(Raw!$K:$K,Raw!$J:$J,E$6,Raw!$B:$B,$B$5,Raw!$H:$H,$A38)</f>
        <v>210</v>
      </c>
      <c r="F38" s="13">
        <f>SUMIFS(Raw!$K:$K,Raw!$J:$J,F$6,Raw!$B:$B,$B$5,Raw!$H:$H,$A38)</f>
        <v>145</v>
      </c>
      <c r="G38" s="13">
        <f>SUMIFS(Raw!$K:$K,Raw!$J:$J,G$6,Raw!$B:$B,$B$5,Raw!$H:$H,$A38)</f>
        <v>37</v>
      </c>
      <c r="H38" s="13">
        <f>SUMIFS(Raw!$K:$K,Raw!$J:$J,H$6,Raw!$B:$B,$B$5,Raw!$H:$H,$A38)</f>
        <v>6</v>
      </c>
      <c r="I38" s="13">
        <f>SUMIFS(Raw!$K:$K,Raw!$J:$J,I$6,Raw!$B:$B,$B$5,Raw!$H:$H,$A38)</f>
        <v>10</v>
      </c>
      <c r="J38" s="13">
        <f>SUMIFS(Raw!$K:$K,Raw!$J:$J,J$6,Raw!$B:$B,$B$5,Raw!$H:$H,$A38)</f>
        <v>7</v>
      </c>
      <c r="K38" s="13">
        <f>SUMIFS(Raw!$K:$K,Raw!$J:$J,K$6,Raw!$B:$B,$B$5,Raw!$H:$H,$A38)</f>
        <v>5</v>
      </c>
      <c r="L38" s="41">
        <f t="shared" si="64"/>
        <v>0.8878048780487805</v>
      </c>
      <c r="M38" s="41">
        <f t="shared" si="65"/>
        <v>8.2926829268292687E-2</v>
      </c>
      <c r="N38" s="65"/>
      <c r="O38" s="13">
        <f>SUMIFS(Raw!$K:$K,Raw!$J:$J,O$6,Raw!$B:$B,$B$5,Raw!$H:$H,$A38)</f>
        <v>82</v>
      </c>
      <c r="P38" s="41">
        <f t="shared" si="4"/>
        <v>0.39047619047619048</v>
      </c>
      <c r="Q38" s="13">
        <f>SUMIFS(Raw!$K:$K,Raw!$J:$J,Q$6,Raw!$B:$B,$B$5,Raw!$H:$H,$A38)</f>
        <v>6</v>
      </c>
      <c r="R38" s="41">
        <f t="shared" ref="R38" si="193">IF(Q38&gt;0,(Q38/$AH38),"")</f>
        <v>2.8571428571428571E-2</v>
      </c>
      <c r="S38" s="13">
        <f>SUMIFS(Raw!$K:$K,Raw!$J:$J,S$6,Raw!$B:$B,$B$5,Raw!$H:$H,$A38)</f>
        <v>43</v>
      </c>
      <c r="T38" s="41">
        <f t="shared" ref="T38" si="194">IF(S38&gt;0,(S38/$AH38),"")</f>
        <v>0.20476190476190476</v>
      </c>
      <c r="U38" s="13">
        <f>SUMIFS(Raw!$K:$K,Raw!$J:$J,U$6,Raw!$B:$B,$B$5,Raw!$H:$H,$A38)</f>
        <v>51</v>
      </c>
      <c r="V38" s="41">
        <f t="shared" ref="V38" si="195">IF(U38&gt;0,(U38/$AH38),"")</f>
        <v>0.24285714285714285</v>
      </c>
      <c r="W38" s="13">
        <f>SUMIFS(Raw!$K:$K,Raw!$J:$J,W$6,Raw!$B:$B,$B$5,Raw!$H:$H,$A38)</f>
        <v>6</v>
      </c>
      <c r="X38" s="41">
        <f t="shared" ref="X38" si="196">IF(W38&gt;0,(W38/$AH38),"")</f>
        <v>2.8571428571428571E-2</v>
      </c>
      <c r="Y38" s="13">
        <f>SUMIFS(Raw!$K:$K,Raw!$J:$J,Y$6,Raw!$B:$B,$B$5,Raw!$H:$H,$A38)</f>
        <v>8</v>
      </c>
      <c r="Z38" s="41">
        <f t="shared" ref="Z38" si="197">IF(Y38&gt;0,(Y38/$AH38),"")</f>
        <v>3.8095238095238099E-2</v>
      </c>
      <c r="AA38" s="13">
        <f>SUMIFS(Raw!$K:$K,Raw!$J:$J,AA$6,Raw!$B:$B,$B$5,Raw!$H:$H,$A38)</f>
        <v>13</v>
      </c>
      <c r="AB38" s="41">
        <f t="shared" ref="AB38" si="198">IF(AA38&gt;0,(AA38/$AH38),"")</f>
        <v>6.1904761904761907E-2</v>
      </c>
      <c r="AC38" s="13">
        <f>SUMIFS(Raw!$K:$K,Raw!$J:$J,AC$6,Raw!$B:$B,$B$5,Raw!$H:$H,$A38)</f>
        <v>1</v>
      </c>
      <c r="AD38" s="41">
        <f t="shared" ref="AD38" si="199">IF(AC38&gt;0,(AC38/$AH38),"")</f>
        <v>4.7619047619047623E-3</v>
      </c>
      <c r="AH38" s="42">
        <f t="shared" si="73"/>
        <v>210</v>
      </c>
    </row>
    <row r="39" spans="1:34" ht="21.6" customHeight="1" x14ac:dyDescent="0.2">
      <c r="A39" s="9" t="str">
        <f>IF(Refs!A32="","",Refs!A32)</f>
        <v>111AD5</v>
      </c>
      <c r="B39" s="2" t="str">
        <f>IF(Refs!B32="","",Refs!B32)</f>
        <v>North Central London</v>
      </c>
      <c r="C39" s="9"/>
      <c r="D39" s="13">
        <f>SUMIFS(Raw!$K:$K,Raw!$J:$J,D$6,Raw!$B:$B,$B$5,Raw!$H:$H,$A39)</f>
        <v>2973</v>
      </c>
      <c r="E39" s="13">
        <f>SUMIFS(Raw!$K:$K,Raw!$J:$J,E$6,Raw!$B:$B,$B$5,Raw!$H:$H,$A39)</f>
        <v>200</v>
      </c>
      <c r="F39" s="13">
        <f>SUMIFS(Raw!$K:$K,Raw!$J:$J,F$6,Raw!$B:$B,$B$5,Raw!$H:$H,$A39)</f>
        <v>65</v>
      </c>
      <c r="G39" s="13">
        <f>SUMIFS(Raw!$K:$K,Raw!$J:$J,G$6,Raw!$B:$B,$B$5,Raw!$H:$H,$A39)</f>
        <v>16</v>
      </c>
      <c r="H39" s="13">
        <f>SUMIFS(Raw!$K:$K,Raw!$J:$J,H$6,Raw!$B:$B,$B$5,Raw!$H:$H,$A39)</f>
        <v>2</v>
      </c>
      <c r="I39" s="13">
        <f>SUMIFS(Raw!$K:$K,Raw!$J:$J,I$6,Raw!$B:$B,$B$5,Raw!$H:$H,$A39)</f>
        <v>8</v>
      </c>
      <c r="J39" s="13">
        <f>SUMIFS(Raw!$K:$K,Raw!$J:$J,J$6,Raw!$B:$B,$B$5,Raw!$H:$H,$A39)</f>
        <v>18</v>
      </c>
      <c r="K39" s="13">
        <f>SUMIFS(Raw!$K:$K,Raw!$J:$J,K$6,Raw!$B:$B,$B$5,Raw!$H:$H,$A39)</f>
        <v>91</v>
      </c>
      <c r="L39" s="41">
        <f t="shared" si="64"/>
        <v>0.74311926605504586</v>
      </c>
      <c r="M39" s="41">
        <f t="shared" si="65"/>
        <v>0.23853211009174313</v>
      </c>
      <c r="N39" s="65"/>
      <c r="O39" s="13">
        <f>SUMIFS(Raw!$K:$K,Raw!$J:$J,O$6,Raw!$B:$B,$B$5,Raw!$H:$H,$A39)</f>
        <v>28</v>
      </c>
      <c r="P39" s="41">
        <f t="shared" si="4"/>
        <v>0.14000000000000001</v>
      </c>
      <c r="Q39" s="13">
        <f>SUMIFS(Raw!$K:$K,Raw!$J:$J,Q$6,Raw!$B:$B,$B$5,Raw!$H:$H,$A39)</f>
        <v>27</v>
      </c>
      <c r="R39" s="41">
        <f t="shared" ref="R39" si="200">IF(Q39&gt;0,(Q39/$AH39),"")</f>
        <v>0.13500000000000001</v>
      </c>
      <c r="S39" s="13">
        <f>SUMIFS(Raw!$K:$K,Raw!$J:$J,S$6,Raw!$B:$B,$B$5,Raw!$H:$H,$A39)</f>
        <v>16</v>
      </c>
      <c r="T39" s="41">
        <f t="shared" ref="T39" si="201">IF(S39&gt;0,(S39/$AH39),"")</f>
        <v>0.08</v>
      </c>
      <c r="U39" s="13">
        <f>SUMIFS(Raw!$K:$K,Raw!$J:$J,U$6,Raw!$B:$B,$B$5,Raw!$H:$H,$A39)</f>
        <v>44</v>
      </c>
      <c r="V39" s="41">
        <f t="shared" ref="V39" si="202">IF(U39&gt;0,(U39/$AH39),"")</f>
        <v>0.22</v>
      </c>
      <c r="W39" s="13">
        <f>SUMIFS(Raw!$K:$K,Raw!$J:$J,W$6,Raw!$B:$B,$B$5,Raw!$H:$H,$A39)</f>
        <v>2</v>
      </c>
      <c r="X39" s="41">
        <f t="shared" ref="X39" si="203">IF(W39&gt;0,(W39/$AH39),"")</f>
        <v>0.01</v>
      </c>
      <c r="Y39" s="13">
        <f>SUMIFS(Raw!$K:$K,Raw!$J:$J,Y$6,Raw!$B:$B,$B$5,Raw!$H:$H,$A39)</f>
        <v>6</v>
      </c>
      <c r="Z39" s="41">
        <f t="shared" ref="Z39" si="204">IF(Y39&gt;0,(Y39/$AH39),"")</f>
        <v>0.03</v>
      </c>
      <c r="AA39" s="13">
        <f>SUMIFS(Raw!$K:$K,Raw!$J:$J,AA$6,Raw!$B:$B,$B$5,Raw!$H:$H,$A39)</f>
        <v>14</v>
      </c>
      <c r="AB39" s="41">
        <f t="shared" ref="AB39" si="205">IF(AA39&gt;0,(AA39/$AH39),"")</f>
        <v>7.0000000000000007E-2</v>
      </c>
      <c r="AC39" s="13">
        <f>SUMIFS(Raw!$K:$K,Raw!$J:$J,AC$6,Raw!$B:$B,$B$5,Raw!$H:$H,$A39)</f>
        <v>63</v>
      </c>
      <c r="AD39" s="41">
        <f t="shared" ref="AD39" si="206">IF(AC39&gt;0,(AC39/$AH39),"")</f>
        <v>0.315</v>
      </c>
      <c r="AH39" s="42">
        <f t="shared" si="73"/>
        <v>200</v>
      </c>
    </row>
    <row r="40" spans="1:34" x14ac:dyDescent="0.2">
      <c r="A40" s="9" t="str">
        <f>IF(Refs!A33="","",Refs!A33)</f>
        <v>111AH5</v>
      </c>
      <c r="B40" s="2" t="str">
        <f>IF(Refs!B33="","",Refs!B33)</f>
        <v>North East London</v>
      </c>
      <c r="C40" s="9"/>
      <c r="D40" s="13">
        <f>SUMIFS(Raw!$K:$K,Raw!$J:$J,D$6,Raw!$B:$B,$B$5,Raw!$H:$H,$A40)</f>
        <v>1035</v>
      </c>
      <c r="E40" s="13">
        <f>SUMIFS(Raw!$K:$K,Raw!$J:$J,E$6,Raw!$B:$B,$B$5,Raw!$H:$H,$A40)</f>
        <v>266</v>
      </c>
      <c r="F40" s="13">
        <f>SUMIFS(Raw!$K:$K,Raw!$J:$J,F$6,Raw!$B:$B,$B$5,Raw!$H:$H,$A40)</f>
        <v>161</v>
      </c>
      <c r="G40" s="13">
        <f>SUMIFS(Raw!$K:$K,Raw!$J:$J,G$6,Raw!$B:$B,$B$5,Raw!$H:$H,$A40)</f>
        <v>70</v>
      </c>
      <c r="H40" s="13">
        <f>SUMIFS(Raw!$K:$K,Raw!$J:$J,H$6,Raw!$B:$B,$B$5,Raw!$H:$H,$A40)</f>
        <v>5</v>
      </c>
      <c r="I40" s="13">
        <f>SUMIFS(Raw!$K:$K,Raw!$J:$J,I$6,Raw!$B:$B,$B$5,Raw!$H:$H,$A40)</f>
        <v>18</v>
      </c>
      <c r="J40" s="13">
        <f>SUMIFS(Raw!$K:$K,Raw!$J:$J,J$6,Raw!$B:$B,$B$5,Raw!$H:$H,$A40)</f>
        <v>12</v>
      </c>
      <c r="K40" s="13">
        <f>SUMIFS(Raw!$K:$K,Raw!$J:$J,K$6,Raw!$B:$B,$B$5,Raw!$H:$H,$A40)</f>
        <v>0</v>
      </c>
      <c r="L40" s="41">
        <f t="shared" ref="L40:L49" si="207">IF(E40&gt;0,SUM((F40+G40)/SUM(F40:J40)),"")</f>
        <v>0.86842105263157898</v>
      </c>
      <c r="M40" s="41">
        <f t="shared" ref="M40:M49" si="208">IF(F40&gt;0,SUM((I40+J40)/SUM(F40:J40)),"")</f>
        <v>0.11278195488721804</v>
      </c>
      <c r="N40" s="65"/>
      <c r="O40" s="13">
        <f>SUMIFS(Raw!$K:$K,Raw!$J:$J,O$6,Raw!$B:$B,$B$5,Raw!$H:$H,$A40)</f>
        <v>55</v>
      </c>
      <c r="P40" s="41">
        <f t="shared" si="4"/>
        <v>0.20676691729323307</v>
      </c>
      <c r="Q40" s="13">
        <f>SUMIFS(Raw!$K:$K,Raw!$J:$J,Q$6,Raw!$B:$B,$B$5,Raw!$H:$H,$A40)</f>
        <v>28</v>
      </c>
      <c r="R40" s="41">
        <f t="shared" ref="R40" si="209">IF(Q40&gt;0,(Q40/$AH40),"")</f>
        <v>0.10526315789473684</v>
      </c>
      <c r="S40" s="13">
        <f>SUMIFS(Raw!$K:$K,Raw!$J:$J,S$6,Raw!$B:$B,$B$5,Raw!$H:$H,$A40)</f>
        <v>43</v>
      </c>
      <c r="T40" s="41">
        <f t="shared" ref="T40" si="210">IF(S40&gt;0,(S40/$AH40),"")</f>
        <v>0.16165413533834586</v>
      </c>
      <c r="U40" s="13">
        <f>SUMIFS(Raw!$K:$K,Raw!$J:$J,U$6,Raw!$B:$B,$B$5,Raw!$H:$H,$A40)</f>
        <v>116</v>
      </c>
      <c r="V40" s="41">
        <f t="shared" ref="V40" si="211">IF(U40&gt;0,(U40/$AH40),"")</f>
        <v>0.43609022556390975</v>
      </c>
      <c r="W40" s="13">
        <f>SUMIFS(Raw!$K:$K,Raw!$J:$J,W$6,Raw!$B:$B,$B$5,Raw!$H:$H,$A40)</f>
        <v>5</v>
      </c>
      <c r="X40" s="41">
        <f t="shared" ref="X40" si="212">IF(W40&gt;0,(W40/$AH40),"")</f>
        <v>1.8796992481203006E-2</v>
      </c>
      <c r="Y40" s="13">
        <f>SUMIFS(Raw!$K:$K,Raw!$J:$J,Y$6,Raw!$B:$B,$B$5,Raw!$H:$H,$A40)</f>
        <v>3</v>
      </c>
      <c r="Z40" s="41">
        <f t="shared" ref="Z40" si="213">IF(Y40&gt;0,(Y40/$AH40),"")</f>
        <v>1.1278195488721804E-2</v>
      </c>
      <c r="AA40" s="13">
        <f>SUMIFS(Raw!$K:$K,Raw!$J:$J,AA$6,Raw!$B:$B,$B$5,Raw!$H:$H,$A40)</f>
        <v>16</v>
      </c>
      <c r="AB40" s="41">
        <f t="shared" ref="AB40" si="214">IF(AA40&gt;0,(AA40/$AH40),"")</f>
        <v>6.0150375939849621E-2</v>
      </c>
      <c r="AC40" s="13">
        <f>SUMIFS(Raw!$K:$K,Raw!$J:$J,AC$6,Raw!$B:$B,$B$5,Raw!$H:$H,$A40)</f>
        <v>0</v>
      </c>
      <c r="AD40" s="41" t="str">
        <f t="shared" ref="AD40" si="215">IF(AC40&gt;0,(AC40/$AH40),"")</f>
        <v/>
      </c>
      <c r="AH40" s="42">
        <f t="shared" ref="AH40:AH49" si="216">SUM(AC40,AA40,Y40,W40,U40,S40,Q40,O40)</f>
        <v>266</v>
      </c>
    </row>
    <row r="41" spans="1:34" x14ac:dyDescent="0.2">
      <c r="A41" s="9" t="str">
        <f>IF(Refs!A34="","",Refs!A34)</f>
        <v>111AJ1</v>
      </c>
      <c r="B41" s="2" t="str">
        <f>IF(Refs!B34="","",Refs!B34)</f>
        <v>North West London</v>
      </c>
      <c r="C41" s="9"/>
      <c r="D41" s="13">
        <f>SUMIFS(Raw!$K:$K,Raw!$J:$J,D$6,Raw!$B:$B,$B$5,Raw!$H:$H,$A41)</f>
        <v>936</v>
      </c>
      <c r="E41" s="13">
        <f>SUMIFS(Raw!$K:$K,Raw!$J:$J,E$6,Raw!$B:$B,$B$5,Raw!$H:$H,$A41)</f>
        <v>247</v>
      </c>
      <c r="F41" s="13">
        <f>SUMIFS(Raw!$K:$K,Raw!$J:$J,F$6,Raw!$B:$B,$B$5,Raw!$H:$H,$A41)</f>
        <v>127</v>
      </c>
      <c r="G41" s="13">
        <f>SUMIFS(Raw!$K:$K,Raw!$J:$J,G$6,Raw!$B:$B,$B$5,Raw!$H:$H,$A41)</f>
        <v>87</v>
      </c>
      <c r="H41" s="13">
        <f>SUMIFS(Raw!$K:$K,Raw!$J:$J,H$6,Raw!$B:$B,$B$5,Raw!$H:$H,$A41)</f>
        <v>5</v>
      </c>
      <c r="I41" s="13">
        <f>SUMIFS(Raw!$K:$K,Raw!$J:$J,I$6,Raw!$B:$B,$B$5,Raw!$H:$H,$A41)</f>
        <v>14</v>
      </c>
      <c r="J41" s="13">
        <f>SUMIFS(Raw!$K:$K,Raw!$J:$J,J$6,Raw!$B:$B,$B$5,Raw!$H:$H,$A41)</f>
        <v>14</v>
      </c>
      <c r="K41" s="13">
        <f>SUMIFS(Raw!$K:$K,Raw!$J:$J,K$6,Raw!$B:$B,$B$5,Raw!$H:$H,$A41)</f>
        <v>0</v>
      </c>
      <c r="L41" s="41">
        <f t="shared" si="207"/>
        <v>0.8663967611336032</v>
      </c>
      <c r="M41" s="41">
        <f t="shared" si="208"/>
        <v>0.11336032388663968</v>
      </c>
      <c r="N41" s="65"/>
      <c r="O41" s="13">
        <f>SUMIFS(Raw!$K:$K,Raw!$J:$J,O$6,Raw!$B:$B,$B$5,Raw!$H:$H,$A41)</f>
        <v>52</v>
      </c>
      <c r="P41" s="41">
        <f t="shared" si="4"/>
        <v>0.21052631578947367</v>
      </c>
      <c r="Q41" s="13">
        <f>SUMIFS(Raw!$K:$K,Raw!$J:$J,Q$6,Raw!$B:$B,$B$5,Raw!$H:$H,$A41)</f>
        <v>26</v>
      </c>
      <c r="R41" s="41">
        <f t="shared" ref="R41" si="217">IF(Q41&gt;0,(Q41/$AH41),"")</f>
        <v>0.10526315789473684</v>
      </c>
      <c r="S41" s="13">
        <f>SUMIFS(Raw!$K:$K,Raw!$J:$J,S$6,Raw!$B:$B,$B$5,Raw!$H:$H,$A41)</f>
        <v>34</v>
      </c>
      <c r="T41" s="41">
        <f t="shared" ref="T41" si="218">IF(S41&gt;0,(S41/$AH41),"")</f>
        <v>0.13765182186234817</v>
      </c>
      <c r="U41" s="13">
        <f>SUMIFS(Raw!$K:$K,Raw!$J:$J,U$6,Raw!$B:$B,$B$5,Raw!$H:$H,$A41)</f>
        <v>113</v>
      </c>
      <c r="V41" s="41">
        <f t="shared" ref="V41" si="219">IF(U41&gt;0,(U41/$AH41),"")</f>
        <v>0.45748987854251011</v>
      </c>
      <c r="W41" s="13">
        <f>SUMIFS(Raw!$K:$K,Raw!$J:$J,W$6,Raw!$B:$B,$B$5,Raw!$H:$H,$A41)</f>
        <v>6</v>
      </c>
      <c r="X41" s="41">
        <f t="shared" ref="X41" si="220">IF(W41&gt;0,(W41/$AH41),"")</f>
        <v>2.4291497975708502E-2</v>
      </c>
      <c r="Y41" s="13">
        <f>SUMIFS(Raw!$K:$K,Raw!$J:$J,Y$6,Raw!$B:$B,$B$5,Raw!$H:$H,$A41)</f>
        <v>1</v>
      </c>
      <c r="Z41" s="41">
        <f t="shared" ref="Z41" si="221">IF(Y41&gt;0,(Y41/$AH41),"")</f>
        <v>4.048582995951417E-3</v>
      </c>
      <c r="AA41" s="13">
        <f>SUMIFS(Raw!$K:$K,Raw!$J:$J,AA$6,Raw!$B:$B,$B$5,Raw!$H:$H,$A41)</f>
        <v>15</v>
      </c>
      <c r="AB41" s="41">
        <f t="shared" ref="AB41" si="222">IF(AA41&gt;0,(AA41/$AH41),"")</f>
        <v>6.0728744939271252E-2</v>
      </c>
      <c r="AC41" s="13">
        <f>SUMIFS(Raw!$K:$K,Raw!$J:$J,AC$6,Raw!$B:$B,$B$5,Raw!$H:$H,$A41)</f>
        <v>0</v>
      </c>
      <c r="AD41" s="41" t="str">
        <f t="shared" ref="AD41" si="223">IF(AC41&gt;0,(AC41/$AH41),"")</f>
        <v/>
      </c>
      <c r="AH41" s="42">
        <f t="shared" si="216"/>
        <v>247</v>
      </c>
    </row>
    <row r="42" spans="1:34" x14ac:dyDescent="0.2">
      <c r="A42" s="9" t="str">
        <f>IF(Refs!A35="","",Refs!A35)</f>
        <v>111AD7</v>
      </c>
      <c r="B42" s="2" t="str">
        <f>IF(Refs!B35="","",Refs!B35)</f>
        <v>South East London</v>
      </c>
      <c r="C42" s="9"/>
      <c r="D42" s="13">
        <f>SUMIFS(Raw!$K:$K,Raw!$J:$J,D$6,Raw!$B:$B,$B$5,Raw!$H:$H,$A42)</f>
        <v>548</v>
      </c>
      <c r="E42" s="13">
        <f>SUMIFS(Raw!$K:$K,Raw!$J:$J,E$6,Raw!$B:$B,$B$5,Raw!$H:$H,$A42)</f>
        <v>133</v>
      </c>
      <c r="F42" s="13">
        <f>SUMIFS(Raw!$K:$K,Raw!$J:$J,F$6,Raw!$B:$B,$B$5,Raw!$H:$H,$A42)</f>
        <v>75</v>
      </c>
      <c r="G42" s="13">
        <f>SUMIFS(Raw!$K:$K,Raw!$J:$J,G$6,Raw!$B:$B,$B$5,Raw!$H:$H,$A42)</f>
        <v>40</v>
      </c>
      <c r="H42" s="13">
        <f>SUMIFS(Raw!$K:$K,Raw!$J:$J,H$6,Raw!$B:$B,$B$5,Raw!$H:$H,$A42)</f>
        <v>3</v>
      </c>
      <c r="I42" s="13">
        <f>SUMIFS(Raw!$K:$K,Raw!$J:$J,I$6,Raw!$B:$B,$B$5,Raw!$H:$H,$A42)</f>
        <v>8</v>
      </c>
      <c r="J42" s="13">
        <f>SUMIFS(Raw!$K:$K,Raw!$J:$J,J$6,Raw!$B:$B,$B$5,Raw!$H:$H,$A42)</f>
        <v>7</v>
      </c>
      <c r="K42" s="13">
        <f>SUMIFS(Raw!$K:$K,Raw!$J:$J,K$6,Raw!$B:$B,$B$5,Raw!$H:$H,$A42)</f>
        <v>0</v>
      </c>
      <c r="L42" s="41">
        <f t="shared" si="207"/>
        <v>0.86466165413533835</v>
      </c>
      <c r="M42" s="41">
        <f t="shared" si="208"/>
        <v>0.11278195488721804</v>
      </c>
      <c r="N42" s="65"/>
      <c r="O42" s="13">
        <f>SUMIFS(Raw!$K:$K,Raw!$J:$J,O$6,Raw!$B:$B,$B$5,Raw!$H:$H,$A42)</f>
        <v>31</v>
      </c>
      <c r="P42" s="41">
        <f t="shared" si="4"/>
        <v>0.23308270676691728</v>
      </c>
      <c r="Q42" s="13">
        <f>SUMIFS(Raw!$K:$K,Raw!$J:$J,Q$6,Raw!$B:$B,$B$5,Raw!$H:$H,$A42)</f>
        <v>12</v>
      </c>
      <c r="R42" s="41">
        <f t="shared" ref="R42" si="224">IF(Q42&gt;0,(Q42/$AH42),"")</f>
        <v>9.0225563909774431E-2</v>
      </c>
      <c r="S42" s="13">
        <f>SUMIFS(Raw!$K:$K,Raw!$J:$J,S$6,Raw!$B:$B,$B$5,Raw!$H:$H,$A42)</f>
        <v>17</v>
      </c>
      <c r="T42" s="41">
        <f t="shared" ref="T42" si="225">IF(S42&gt;0,(S42/$AH42),"")</f>
        <v>0.12781954887218044</v>
      </c>
      <c r="U42" s="13">
        <f>SUMIFS(Raw!$K:$K,Raw!$J:$J,U$6,Raw!$B:$B,$B$5,Raw!$H:$H,$A42)</f>
        <v>59</v>
      </c>
      <c r="V42" s="41">
        <f t="shared" ref="V42" si="226">IF(U42&gt;0,(U42/$AH42),"")</f>
        <v>0.44360902255639095</v>
      </c>
      <c r="W42" s="13">
        <f>SUMIFS(Raw!$K:$K,Raw!$J:$J,W$6,Raw!$B:$B,$B$5,Raw!$H:$H,$A42)</f>
        <v>2</v>
      </c>
      <c r="X42" s="41">
        <f t="shared" ref="X42" si="227">IF(W42&gt;0,(W42/$AH42),"")</f>
        <v>1.5037593984962405E-2</v>
      </c>
      <c r="Y42" s="13">
        <f>SUMIFS(Raw!$K:$K,Raw!$J:$J,Y$6,Raw!$B:$B,$B$5,Raw!$H:$H,$A42)</f>
        <v>2</v>
      </c>
      <c r="Z42" s="41">
        <f t="shared" ref="Z42" si="228">IF(Y42&gt;0,(Y42/$AH42),"")</f>
        <v>1.5037593984962405E-2</v>
      </c>
      <c r="AA42" s="13">
        <f>SUMIFS(Raw!$K:$K,Raw!$J:$J,AA$6,Raw!$B:$B,$B$5,Raw!$H:$H,$A42)</f>
        <v>10</v>
      </c>
      <c r="AB42" s="41">
        <f t="shared" ref="AB42" si="229">IF(AA42&gt;0,(AA42/$AH42),"")</f>
        <v>7.5187969924812026E-2</v>
      </c>
      <c r="AC42" s="13">
        <f>SUMIFS(Raw!$K:$K,Raw!$J:$J,AC$6,Raw!$B:$B,$B$5,Raw!$H:$H,$A42)</f>
        <v>0</v>
      </c>
      <c r="AD42" s="41" t="str">
        <f t="shared" ref="AD42" si="230">IF(AC42&gt;0,(AC42/$AH42),"")</f>
        <v/>
      </c>
      <c r="AH42" s="42">
        <f t="shared" si="216"/>
        <v>133</v>
      </c>
    </row>
    <row r="43" spans="1:34" x14ac:dyDescent="0.2">
      <c r="A43" s="9" t="str">
        <f>IF(Refs!A36="","",Refs!A36)</f>
        <v>111AG5</v>
      </c>
      <c r="B43" s="2" t="str">
        <f>IF(Refs!B36="","",Refs!B36)</f>
        <v>South West London</v>
      </c>
      <c r="C43" s="9"/>
      <c r="D43" s="13">
        <f>SUMIFS(Raw!$K:$K,Raw!$J:$J,D$6,Raw!$B:$B,$B$5,Raw!$H:$H,$A43)</f>
        <v>0</v>
      </c>
      <c r="E43" s="13">
        <f>SUMIFS(Raw!$K:$K,Raw!$J:$J,E$6,Raw!$B:$B,$B$5,Raw!$H:$H,$A43)</f>
        <v>0</v>
      </c>
      <c r="F43" s="13">
        <f>SUMIFS(Raw!$K:$K,Raw!$J:$J,F$6,Raw!$B:$B,$B$5,Raw!$H:$H,$A43)</f>
        <v>0</v>
      </c>
      <c r="G43" s="13">
        <f>SUMIFS(Raw!$K:$K,Raw!$J:$J,G$6,Raw!$B:$B,$B$5,Raw!$H:$H,$A43)</f>
        <v>0</v>
      </c>
      <c r="H43" s="13">
        <f>SUMIFS(Raw!$K:$K,Raw!$J:$J,H$6,Raw!$B:$B,$B$5,Raw!$H:$H,$A43)</f>
        <v>0</v>
      </c>
      <c r="I43" s="13">
        <f>SUMIFS(Raw!$K:$K,Raw!$J:$J,I$6,Raw!$B:$B,$B$5,Raw!$H:$H,$A43)</f>
        <v>0</v>
      </c>
      <c r="J43" s="13">
        <f>SUMIFS(Raw!$K:$K,Raw!$J:$J,J$6,Raw!$B:$B,$B$5,Raw!$H:$H,$A43)</f>
        <v>0</v>
      </c>
      <c r="K43" s="13">
        <f>SUMIFS(Raw!$K:$K,Raw!$J:$J,K$6,Raw!$B:$B,$B$5,Raw!$H:$H,$A43)</f>
        <v>0</v>
      </c>
      <c r="L43" s="41" t="str">
        <f t="shared" si="207"/>
        <v/>
      </c>
      <c r="M43" s="41" t="str">
        <f t="shared" si="208"/>
        <v/>
      </c>
      <c r="N43" s="65"/>
      <c r="O43" s="13">
        <f>SUMIFS(Raw!$K:$K,Raw!$J:$J,O$6,Raw!$B:$B,$B$5,Raw!$H:$H,$A43)</f>
        <v>0</v>
      </c>
      <c r="P43" s="41" t="str">
        <f t="shared" si="4"/>
        <v/>
      </c>
      <c r="Q43" s="13">
        <f>SUMIFS(Raw!$K:$K,Raw!$J:$J,Q$6,Raw!$B:$B,$B$5,Raw!$H:$H,$A43)</f>
        <v>0</v>
      </c>
      <c r="R43" s="41" t="str">
        <f t="shared" ref="R43" si="231">IF(Q43&gt;0,(Q43/$AH43),"")</f>
        <v/>
      </c>
      <c r="S43" s="13">
        <f>SUMIFS(Raw!$K:$K,Raw!$J:$J,S$6,Raw!$B:$B,$B$5,Raw!$H:$H,$A43)</f>
        <v>0</v>
      </c>
      <c r="T43" s="41" t="str">
        <f t="shared" ref="T43" si="232">IF(S43&gt;0,(S43/$AH43),"")</f>
        <v/>
      </c>
      <c r="U43" s="13">
        <f>SUMIFS(Raw!$K:$K,Raw!$J:$J,U$6,Raw!$B:$B,$B$5,Raw!$H:$H,$A43)</f>
        <v>0</v>
      </c>
      <c r="V43" s="41" t="str">
        <f t="shared" ref="V43" si="233">IF(U43&gt;0,(U43/$AH43),"")</f>
        <v/>
      </c>
      <c r="W43" s="13">
        <f>SUMIFS(Raw!$K:$K,Raw!$J:$J,W$6,Raw!$B:$B,$B$5,Raw!$H:$H,$A43)</f>
        <v>0</v>
      </c>
      <c r="X43" s="41" t="str">
        <f t="shared" ref="X43" si="234">IF(W43&gt;0,(W43/$AH43),"")</f>
        <v/>
      </c>
      <c r="Y43" s="13">
        <f>SUMIFS(Raw!$K:$K,Raw!$J:$J,Y$6,Raw!$B:$B,$B$5,Raw!$H:$H,$A43)</f>
        <v>0</v>
      </c>
      <c r="Z43" s="41" t="str">
        <f t="shared" ref="Z43" si="235">IF(Y43&gt;0,(Y43/$AH43),"")</f>
        <v/>
      </c>
      <c r="AA43" s="13">
        <f>SUMIFS(Raw!$K:$K,Raw!$J:$J,AA$6,Raw!$B:$B,$B$5,Raw!$H:$H,$A43)</f>
        <v>0</v>
      </c>
      <c r="AB43" s="41" t="str">
        <f t="shared" ref="AB43" si="236">IF(AA43&gt;0,(AA43/$AH43),"")</f>
        <v/>
      </c>
      <c r="AC43" s="13">
        <f>SUMIFS(Raw!$K:$K,Raw!$J:$J,AC$6,Raw!$B:$B,$B$5,Raw!$H:$H,$A43)</f>
        <v>0</v>
      </c>
      <c r="AD43" s="41" t="str">
        <f t="shared" ref="AD43" si="237">IF(AC43&gt;0,(AC43/$AH43),"")</f>
        <v/>
      </c>
      <c r="AH43" s="42">
        <f t="shared" si="216"/>
        <v>0</v>
      </c>
    </row>
    <row r="44" spans="1:34" x14ac:dyDescent="0.2">
      <c r="A44" s="9" t="str">
        <f>IF(Refs!A37="","",Refs!A37)</f>
        <v>111AK9</v>
      </c>
      <c r="B44" s="2" t="str">
        <f>IF(Refs!B37="","",Refs!B37)</f>
        <v>South West London (PPG)</v>
      </c>
      <c r="C44" s="9"/>
      <c r="D44" s="13">
        <f>SUMIFS(Raw!$K:$K,Raw!$J:$J,D$6,Raw!$B:$B,$B$5,Raw!$H:$H,$A44)</f>
        <v>17190</v>
      </c>
      <c r="E44" s="13">
        <f>SUMIFS(Raw!$K:$K,Raw!$J:$J,E$6,Raw!$B:$B,$B$5,Raw!$H:$H,$A44)</f>
        <v>1019</v>
      </c>
      <c r="F44" s="13">
        <f>SUMIFS(Raw!$K:$K,Raw!$J:$J,F$6,Raw!$B:$B,$B$5,Raw!$H:$H,$A44)</f>
        <v>598</v>
      </c>
      <c r="G44" s="13">
        <f>SUMIFS(Raw!$K:$K,Raw!$J:$J,G$6,Raw!$B:$B,$B$5,Raw!$H:$H,$A44)</f>
        <v>176</v>
      </c>
      <c r="H44" s="13">
        <f>SUMIFS(Raw!$K:$K,Raw!$J:$J,H$6,Raw!$B:$B,$B$5,Raw!$H:$H,$A44)</f>
        <v>77</v>
      </c>
      <c r="I44" s="13">
        <f>SUMIFS(Raw!$K:$K,Raw!$J:$J,I$6,Raw!$B:$B,$B$5,Raw!$H:$H,$A44)</f>
        <v>77</v>
      </c>
      <c r="J44" s="13">
        <f>SUMIFS(Raw!$K:$K,Raw!$J:$J,J$6,Raw!$B:$B,$B$5,Raw!$H:$H,$A44)</f>
        <v>91</v>
      </c>
      <c r="K44" s="13">
        <f>SUMIFS(Raw!$K:$K,Raw!$J:$J,K$6,Raw!$B:$B,$B$5,Raw!$H:$H,$A44)</f>
        <v>0</v>
      </c>
      <c r="L44" s="41">
        <f t="shared" si="207"/>
        <v>0.75956820412168791</v>
      </c>
      <c r="M44" s="41">
        <f t="shared" si="208"/>
        <v>0.16486751717369971</v>
      </c>
      <c r="N44" s="65"/>
      <c r="O44" s="13">
        <f>SUMIFS(Raw!$K:$K,Raw!$J:$J,O$6,Raw!$B:$B,$B$5,Raw!$H:$H,$A44)</f>
        <v>248</v>
      </c>
      <c r="P44" s="41">
        <f t="shared" si="4"/>
        <v>0.24337585868498529</v>
      </c>
      <c r="Q44" s="13">
        <f>SUMIFS(Raw!$K:$K,Raw!$J:$J,Q$6,Raw!$B:$B,$B$5,Raw!$H:$H,$A44)</f>
        <v>178</v>
      </c>
      <c r="R44" s="41">
        <f t="shared" ref="R44" si="238">IF(Q44&gt;0,(Q44/$AH44),"")</f>
        <v>0.1746810598626104</v>
      </c>
      <c r="S44" s="13">
        <f>SUMIFS(Raw!$K:$K,Raw!$J:$J,S$6,Raw!$B:$B,$B$5,Raw!$H:$H,$A44)</f>
        <v>131</v>
      </c>
      <c r="T44" s="41">
        <f t="shared" ref="T44" si="239">IF(S44&gt;0,(S44/$AH44),"")</f>
        <v>0.12855740922473013</v>
      </c>
      <c r="U44" s="13">
        <f>SUMIFS(Raw!$K:$K,Raw!$J:$J,U$6,Raw!$B:$B,$B$5,Raw!$H:$H,$A44)</f>
        <v>295</v>
      </c>
      <c r="V44" s="41">
        <f t="shared" ref="V44" si="240">IF(U44&gt;0,(U44/$AH44),"")</f>
        <v>0.28949950932286556</v>
      </c>
      <c r="W44" s="13">
        <f>SUMIFS(Raw!$K:$K,Raw!$J:$J,W$6,Raw!$B:$B,$B$5,Raw!$H:$H,$A44)</f>
        <v>49</v>
      </c>
      <c r="X44" s="41">
        <f t="shared" ref="X44" si="241">IF(W44&gt;0,(W44/$AH44),"")</f>
        <v>4.8086359175662417E-2</v>
      </c>
      <c r="Y44" s="13">
        <f>SUMIFS(Raw!$K:$K,Raw!$J:$J,Y$6,Raw!$B:$B,$B$5,Raw!$H:$H,$A44)</f>
        <v>41</v>
      </c>
      <c r="Z44" s="41">
        <f t="shared" ref="Z44" si="242">IF(Y44&gt;0,(Y44/$AH44),"")</f>
        <v>4.0235525024533855E-2</v>
      </c>
      <c r="AA44" s="13">
        <f>SUMIFS(Raw!$K:$K,Raw!$J:$J,AA$6,Raw!$B:$B,$B$5,Raw!$H:$H,$A44)</f>
        <v>72</v>
      </c>
      <c r="AB44" s="41">
        <f t="shared" ref="AB44" si="243">IF(AA44&gt;0,(AA44/$AH44),"")</f>
        <v>7.0657507360157024E-2</v>
      </c>
      <c r="AC44" s="13">
        <f>SUMIFS(Raw!$K:$K,Raw!$J:$J,AC$6,Raw!$B:$B,$B$5,Raw!$H:$H,$A44)</f>
        <v>5</v>
      </c>
      <c r="AD44" s="41">
        <f t="shared" ref="AD44" si="244">IF(AC44&gt;0,(AC44/$AH44),"")</f>
        <v>4.9067713444553487E-3</v>
      </c>
      <c r="AH44" s="42">
        <f t="shared" si="216"/>
        <v>1019</v>
      </c>
    </row>
    <row r="45" spans="1:34" ht="21.6" customHeight="1" x14ac:dyDescent="0.2">
      <c r="A45" s="9" t="str">
        <f>IF(Refs!A38="","",Refs!A38)</f>
        <v>111AH9</v>
      </c>
      <c r="B45" s="2" t="str">
        <f>IF(Refs!B38="","",Refs!B38)</f>
        <v>Hampshire and Surrey Heath</v>
      </c>
      <c r="C45" s="9"/>
      <c r="D45" s="13">
        <f>SUMIFS(Raw!$K:$K,Raw!$J:$J,D$6,Raw!$B:$B,$B$5,Raw!$H:$H,$A45)</f>
        <v>1500</v>
      </c>
      <c r="E45" s="13">
        <f>SUMIFS(Raw!$K:$K,Raw!$J:$J,E$6,Raw!$B:$B,$B$5,Raw!$H:$H,$A45)</f>
        <v>99</v>
      </c>
      <c r="F45" s="13">
        <f>SUMIFS(Raw!$K:$K,Raw!$J:$J,F$6,Raw!$B:$B,$B$5,Raw!$H:$H,$A45)</f>
        <v>69</v>
      </c>
      <c r="G45" s="13">
        <f>SUMIFS(Raw!$K:$K,Raw!$J:$J,G$6,Raw!$B:$B,$B$5,Raw!$H:$H,$A45)</f>
        <v>18</v>
      </c>
      <c r="H45" s="13">
        <f>SUMIFS(Raw!$K:$K,Raw!$J:$J,H$6,Raw!$B:$B,$B$5,Raw!$H:$H,$A45)</f>
        <v>2</v>
      </c>
      <c r="I45" s="13">
        <f>SUMIFS(Raw!$K:$K,Raw!$J:$J,I$6,Raw!$B:$B,$B$5,Raw!$H:$H,$A45)</f>
        <v>5</v>
      </c>
      <c r="J45" s="13">
        <f>SUMIFS(Raw!$K:$K,Raw!$J:$J,J$6,Raw!$B:$B,$B$5,Raw!$H:$H,$A45)</f>
        <v>5</v>
      </c>
      <c r="K45" s="13">
        <f>SUMIFS(Raw!$K:$K,Raw!$J:$J,K$6,Raw!$B:$B,$B$5,Raw!$H:$H,$A45)</f>
        <v>0</v>
      </c>
      <c r="L45" s="41">
        <f t="shared" si="207"/>
        <v>0.87878787878787878</v>
      </c>
      <c r="M45" s="41">
        <f t="shared" si="208"/>
        <v>0.10101010101010101</v>
      </c>
      <c r="N45" s="65"/>
      <c r="O45" s="13">
        <f>SUMIFS(Raw!$K:$K,Raw!$J:$J,O$6,Raw!$B:$B,$B$5,Raw!$H:$H,$A45)</f>
        <v>19</v>
      </c>
      <c r="P45" s="41">
        <f t="shared" si="4"/>
        <v>0.19191919191919191</v>
      </c>
      <c r="Q45" s="13">
        <f>SUMIFS(Raw!$K:$K,Raw!$J:$J,Q$6,Raw!$B:$B,$B$5,Raw!$H:$H,$A45)</f>
        <v>26</v>
      </c>
      <c r="R45" s="41">
        <f t="shared" ref="R45" si="245">IF(Q45&gt;0,(Q45/$AH45),"")</f>
        <v>0.26262626262626265</v>
      </c>
      <c r="S45" s="13">
        <f>SUMIFS(Raw!$K:$K,Raw!$J:$J,S$6,Raw!$B:$B,$B$5,Raw!$H:$H,$A45)</f>
        <v>8</v>
      </c>
      <c r="T45" s="41">
        <f t="shared" ref="T45" si="246">IF(S45&gt;0,(S45/$AH45),"")</f>
        <v>8.0808080808080815E-2</v>
      </c>
      <c r="U45" s="13">
        <f>SUMIFS(Raw!$K:$K,Raw!$J:$J,U$6,Raw!$B:$B,$B$5,Raw!$H:$H,$A45)</f>
        <v>21</v>
      </c>
      <c r="V45" s="41">
        <f t="shared" ref="V45" si="247">IF(U45&gt;0,(U45/$AH45),"")</f>
        <v>0.21212121212121213</v>
      </c>
      <c r="W45" s="13">
        <f>SUMIFS(Raw!$K:$K,Raw!$J:$J,W$6,Raw!$B:$B,$B$5,Raw!$H:$H,$A45)</f>
        <v>6</v>
      </c>
      <c r="X45" s="41">
        <f t="shared" ref="X45" si="248">IF(W45&gt;0,(W45/$AH45),"")</f>
        <v>6.0606060606060608E-2</v>
      </c>
      <c r="Y45" s="13">
        <f>SUMIFS(Raw!$K:$K,Raw!$J:$J,Y$6,Raw!$B:$B,$B$5,Raw!$H:$H,$A45)</f>
        <v>7</v>
      </c>
      <c r="Z45" s="41">
        <f t="shared" ref="Z45" si="249">IF(Y45&gt;0,(Y45/$AH45),"")</f>
        <v>7.0707070707070704E-2</v>
      </c>
      <c r="AA45" s="13">
        <f>SUMIFS(Raw!$K:$K,Raw!$J:$J,AA$6,Raw!$B:$B,$B$5,Raw!$H:$H,$A45)</f>
        <v>7</v>
      </c>
      <c r="AB45" s="41">
        <f t="shared" ref="AB45" si="250">IF(AA45&gt;0,(AA45/$AH45),"")</f>
        <v>7.0707070707070704E-2</v>
      </c>
      <c r="AC45" s="13">
        <f>SUMIFS(Raw!$K:$K,Raw!$J:$J,AC$6,Raw!$B:$B,$B$5,Raw!$H:$H,$A45)</f>
        <v>5</v>
      </c>
      <c r="AD45" s="41">
        <f t="shared" ref="AD45" si="251">IF(AC45&gt;0,(AC45/$AH45),"")</f>
        <v>5.0505050505050504E-2</v>
      </c>
      <c r="AH45" s="42">
        <f t="shared" si="216"/>
        <v>99</v>
      </c>
    </row>
    <row r="46" spans="1:34" x14ac:dyDescent="0.2">
      <c r="A46" s="9" t="str">
        <f>IF(Refs!A39="","",Refs!A39)</f>
        <v>111AA6</v>
      </c>
      <c r="B46" s="2" t="str">
        <f>IF(Refs!B39="","",Refs!B39)</f>
        <v>Isle of Wight</v>
      </c>
      <c r="C46" s="9"/>
      <c r="D46" s="13">
        <f>SUMIFS(Raw!$K:$K,Raw!$J:$J,D$6,Raw!$B:$B,$B$5,Raw!$H:$H,$A46)</f>
        <v>1092</v>
      </c>
      <c r="E46" s="13">
        <f>SUMIFS(Raw!$K:$K,Raw!$J:$J,E$6,Raw!$B:$B,$B$5,Raw!$H:$H,$A46)</f>
        <v>200</v>
      </c>
      <c r="F46" s="13">
        <f>SUMIFS(Raw!$K:$K,Raw!$J:$J,F$6,Raw!$B:$B,$B$5,Raw!$H:$H,$A46)</f>
        <v>139</v>
      </c>
      <c r="G46" s="13">
        <f>SUMIFS(Raw!$K:$K,Raw!$J:$J,G$6,Raw!$B:$B,$B$5,Raw!$H:$H,$A46)</f>
        <v>40</v>
      </c>
      <c r="H46" s="13">
        <f>SUMIFS(Raw!$K:$K,Raw!$J:$J,H$6,Raw!$B:$B,$B$5,Raw!$H:$H,$A46)</f>
        <v>4</v>
      </c>
      <c r="I46" s="13">
        <f>SUMIFS(Raw!$K:$K,Raw!$J:$J,I$6,Raw!$B:$B,$B$5,Raw!$H:$H,$A46)</f>
        <v>3</v>
      </c>
      <c r="J46" s="13">
        <f>SUMIFS(Raw!$K:$K,Raw!$J:$J,J$6,Raw!$B:$B,$B$5,Raw!$H:$H,$A46)</f>
        <v>8</v>
      </c>
      <c r="K46" s="13">
        <f>SUMIFS(Raw!$K:$K,Raw!$J:$J,K$6,Raw!$B:$B,$B$5,Raw!$H:$H,$A46)</f>
        <v>6</v>
      </c>
      <c r="L46" s="41">
        <f t="shared" si="207"/>
        <v>0.92268041237113407</v>
      </c>
      <c r="M46" s="41">
        <f t="shared" si="208"/>
        <v>5.6701030927835051E-2</v>
      </c>
      <c r="N46" s="65"/>
      <c r="O46" s="13">
        <f>SUMIFS(Raw!$K:$K,Raw!$J:$J,O$6,Raw!$B:$B,$B$5,Raw!$H:$H,$A46)</f>
        <v>58</v>
      </c>
      <c r="P46" s="41">
        <f t="shared" si="4"/>
        <v>0.28999999999999998</v>
      </c>
      <c r="Q46" s="13">
        <f>SUMIFS(Raw!$K:$K,Raw!$J:$J,Q$6,Raw!$B:$B,$B$5,Raw!$H:$H,$A46)</f>
        <v>38</v>
      </c>
      <c r="R46" s="41">
        <f t="shared" ref="R46" si="252">IF(Q46&gt;0,(Q46/$AH46),"")</f>
        <v>0.19</v>
      </c>
      <c r="S46" s="13">
        <f>SUMIFS(Raw!$K:$K,Raw!$J:$J,S$6,Raw!$B:$B,$B$5,Raw!$H:$H,$A46)</f>
        <v>35</v>
      </c>
      <c r="T46" s="41">
        <f t="shared" ref="T46" si="253">IF(S46&gt;0,(S46/$AH46),"")</f>
        <v>0.17499999999999999</v>
      </c>
      <c r="U46" s="13">
        <f>SUMIFS(Raw!$K:$K,Raw!$J:$J,U$6,Raw!$B:$B,$B$5,Raw!$H:$H,$A46)</f>
        <v>34</v>
      </c>
      <c r="V46" s="41">
        <f t="shared" ref="V46" si="254">IF(U46&gt;0,(U46/$AH46),"")</f>
        <v>0.17</v>
      </c>
      <c r="W46" s="13">
        <f>SUMIFS(Raw!$K:$K,Raw!$J:$J,W$6,Raw!$B:$B,$B$5,Raw!$H:$H,$A46)</f>
        <v>6</v>
      </c>
      <c r="X46" s="41">
        <f t="shared" ref="X46" si="255">IF(W46&gt;0,(W46/$AH46),"")</f>
        <v>0.03</v>
      </c>
      <c r="Y46" s="13">
        <f>SUMIFS(Raw!$K:$K,Raw!$J:$J,Y$6,Raw!$B:$B,$B$5,Raw!$H:$H,$A46)</f>
        <v>13</v>
      </c>
      <c r="Z46" s="41">
        <f t="shared" ref="Z46" si="256">IF(Y46&gt;0,(Y46/$AH46),"")</f>
        <v>6.5000000000000002E-2</v>
      </c>
      <c r="AA46" s="13">
        <f>SUMIFS(Raw!$K:$K,Raw!$J:$J,AA$6,Raw!$B:$B,$B$5,Raw!$H:$H,$A46)</f>
        <v>15</v>
      </c>
      <c r="AB46" s="41">
        <f t="shared" ref="AB46" si="257">IF(AA46&gt;0,(AA46/$AH46),"")</f>
        <v>7.4999999999999997E-2</v>
      </c>
      <c r="AC46" s="13">
        <f>SUMIFS(Raw!$K:$K,Raw!$J:$J,AC$6,Raw!$B:$B,$B$5,Raw!$H:$H,$A46)</f>
        <v>1</v>
      </c>
      <c r="AD46" s="41">
        <f t="shared" ref="AD46" si="258">IF(AC46&gt;0,(AC46/$AH46),"")</f>
        <v>5.0000000000000001E-3</v>
      </c>
      <c r="AH46" s="42">
        <f t="shared" si="216"/>
        <v>200</v>
      </c>
    </row>
    <row r="47" spans="1:34" x14ac:dyDescent="0.2">
      <c r="A47" s="9" t="str">
        <f>IF(Refs!A40="","",Refs!A40)</f>
        <v>111AI9</v>
      </c>
      <c r="B47" s="2" t="str">
        <f>IF(Refs!B40="","",Refs!B40)</f>
        <v>Kent, Medway &amp; Sussex</v>
      </c>
      <c r="C47" s="9"/>
      <c r="D47" s="13">
        <f>SUMIFS(Raw!$K:$K,Raw!$J:$J,D$6,Raw!$B:$B,$B$5,Raw!$H:$H,$A47)</f>
        <v>2771</v>
      </c>
      <c r="E47" s="13">
        <f>SUMIFS(Raw!$K:$K,Raw!$J:$J,E$6,Raw!$B:$B,$B$5,Raw!$H:$H,$A47)</f>
        <v>2012</v>
      </c>
      <c r="F47" s="13">
        <f>SUMIFS(Raw!$K:$K,Raw!$J:$J,F$6,Raw!$B:$B,$B$5,Raw!$H:$H,$A47)</f>
        <v>1034</v>
      </c>
      <c r="G47" s="13">
        <f>SUMIFS(Raw!$K:$K,Raw!$J:$J,G$6,Raw!$B:$B,$B$5,Raw!$H:$H,$A47)</f>
        <v>240</v>
      </c>
      <c r="H47" s="13">
        <f>SUMIFS(Raw!$K:$K,Raw!$J:$J,H$6,Raw!$B:$B,$B$5,Raw!$H:$H,$A47)</f>
        <v>155</v>
      </c>
      <c r="I47" s="13">
        <f>SUMIFS(Raw!$K:$K,Raw!$J:$J,I$6,Raw!$B:$B,$B$5,Raw!$H:$H,$A47)</f>
        <v>194</v>
      </c>
      <c r="J47" s="13">
        <f>SUMIFS(Raw!$K:$K,Raw!$J:$J,J$6,Raw!$B:$B,$B$5,Raw!$H:$H,$A47)</f>
        <v>389</v>
      </c>
      <c r="K47" s="13">
        <f>SUMIFS(Raw!$K:$K,Raw!$J:$J,K$6,Raw!$B:$B,$B$5,Raw!$H:$H,$A47)</f>
        <v>0</v>
      </c>
      <c r="L47" s="41">
        <f t="shared" si="207"/>
        <v>0.63320079522862827</v>
      </c>
      <c r="M47" s="41">
        <f t="shared" si="208"/>
        <v>0.28976143141153082</v>
      </c>
      <c r="N47" s="65"/>
      <c r="O47" s="13">
        <f>SUMIFS(Raw!$K:$K,Raw!$J:$J,O$6,Raw!$B:$B,$B$5,Raw!$H:$H,$A47)</f>
        <v>443</v>
      </c>
      <c r="P47" s="41">
        <f t="shared" si="4"/>
        <v>0.2201789264413519</v>
      </c>
      <c r="Q47" s="13">
        <f>SUMIFS(Raw!$K:$K,Raw!$J:$J,Q$6,Raw!$B:$B,$B$5,Raw!$H:$H,$A47)</f>
        <v>402</v>
      </c>
      <c r="R47" s="41">
        <f t="shared" ref="R47" si="259">IF(Q47&gt;0,(Q47/$AH47),"")</f>
        <v>0.19980119284294234</v>
      </c>
      <c r="S47" s="13">
        <f>SUMIFS(Raw!$K:$K,Raw!$J:$J,S$6,Raw!$B:$B,$B$5,Raw!$H:$H,$A47)</f>
        <v>161</v>
      </c>
      <c r="T47" s="41">
        <f t="shared" ref="T47" si="260">IF(S47&gt;0,(S47/$AH47),"")</f>
        <v>8.001988071570576E-2</v>
      </c>
      <c r="U47" s="13">
        <f>SUMIFS(Raw!$K:$K,Raw!$J:$J,U$6,Raw!$B:$B,$B$5,Raw!$H:$H,$A47)</f>
        <v>644</v>
      </c>
      <c r="V47" s="41">
        <f t="shared" ref="V47" si="261">IF(U47&gt;0,(U47/$AH47),"")</f>
        <v>0.32007952286282304</v>
      </c>
      <c r="W47" s="13">
        <f>SUMIFS(Raw!$K:$K,Raw!$J:$J,W$6,Raw!$B:$B,$B$5,Raw!$H:$H,$A47)</f>
        <v>101</v>
      </c>
      <c r="X47" s="41">
        <f t="shared" ref="X47" si="262">IF(W47&gt;0,(W47/$AH47),"")</f>
        <v>5.0198807157057657E-2</v>
      </c>
      <c r="Y47" s="13">
        <f>SUMIFS(Raw!$K:$K,Raw!$J:$J,Y$6,Raw!$B:$B,$B$5,Raw!$H:$H,$A47)</f>
        <v>100</v>
      </c>
      <c r="Z47" s="41">
        <f t="shared" ref="Z47" si="263">IF(Y47&gt;0,(Y47/$AH47),"")</f>
        <v>4.9701789264413522E-2</v>
      </c>
      <c r="AA47" s="13">
        <f>SUMIFS(Raw!$K:$K,Raw!$J:$J,AA$6,Raw!$B:$B,$B$5,Raw!$H:$H,$A47)</f>
        <v>141</v>
      </c>
      <c r="AB47" s="41">
        <f t="shared" ref="AB47" si="264">IF(AA47&gt;0,(AA47/$AH47),"")</f>
        <v>7.0079522862823068E-2</v>
      </c>
      <c r="AC47" s="13">
        <f>SUMIFS(Raw!$K:$K,Raw!$J:$J,AC$6,Raw!$B:$B,$B$5,Raw!$H:$H,$A47)</f>
        <v>20</v>
      </c>
      <c r="AD47" s="41">
        <f t="shared" ref="AD47" si="265">IF(AC47&gt;0,(AC47/$AH47),"")</f>
        <v>9.9403578528827041E-3</v>
      </c>
      <c r="AH47" s="42">
        <f t="shared" si="216"/>
        <v>2012</v>
      </c>
    </row>
    <row r="48" spans="1:34" x14ac:dyDescent="0.2">
      <c r="A48" s="9" t="str">
        <f>IF(Refs!A41="","",Refs!A41)</f>
        <v>111AI2</v>
      </c>
      <c r="B48" s="2" t="str">
        <f>IF(Refs!B41="","",Refs!B41)</f>
        <v>Surrey Heartlands</v>
      </c>
      <c r="C48" s="9"/>
      <c r="D48" s="13">
        <f>SUMIFS(Raw!$K:$K,Raw!$J:$J,D$6,Raw!$B:$B,$B$5,Raw!$H:$H,$A48)</f>
        <v>13007</v>
      </c>
      <c r="E48" s="13">
        <f>SUMIFS(Raw!$K:$K,Raw!$J:$J,E$6,Raw!$B:$B,$B$5,Raw!$H:$H,$A48)</f>
        <v>802</v>
      </c>
      <c r="F48" s="13">
        <f>SUMIFS(Raw!$K:$K,Raw!$J:$J,F$6,Raw!$B:$B,$B$5,Raw!$H:$H,$A48)</f>
        <v>495</v>
      </c>
      <c r="G48" s="13">
        <f>SUMIFS(Raw!$K:$K,Raw!$J:$J,G$6,Raw!$B:$B,$B$5,Raw!$H:$H,$A48)</f>
        <v>121</v>
      </c>
      <c r="H48" s="13">
        <f>SUMIFS(Raw!$K:$K,Raw!$J:$J,H$6,Raw!$B:$B,$B$5,Raw!$H:$H,$A48)</f>
        <v>58</v>
      </c>
      <c r="I48" s="13">
        <f>SUMIFS(Raw!$K:$K,Raw!$J:$J,I$6,Raw!$B:$B,$B$5,Raw!$H:$H,$A48)</f>
        <v>58</v>
      </c>
      <c r="J48" s="13">
        <f>SUMIFS(Raw!$K:$K,Raw!$J:$J,J$6,Raw!$B:$B,$B$5,Raw!$H:$H,$A48)</f>
        <v>70</v>
      </c>
      <c r="K48" s="13">
        <f>SUMIFS(Raw!$K:$K,Raw!$J:$J,K$6,Raw!$B:$B,$B$5,Raw!$H:$H,$A48)</f>
        <v>0</v>
      </c>
      <c r="L48" s="41">
        <f t="shared" si="207"/>
        <v>0.76807980049875313</v>
      </c>
      <c r="M48" s="41">
        <f t="shared" si="208"/>
        <v>0.15960099750623441</v>
      </c>
      <c r="N48" s="65"/>
      <c r="O48" s="13">
        <f>SUMIFS(Raw!$K:$K,Raw!$J:$J,O$6,Raw!$B:$B,$B$5,Raw!$H:$H,$A48)</f>
        <v>228</v>
      </c>
      <c r="P48" s="41">
        <f t="shared" si="4"/>
        <v>0.28428927680798005</v>
      </c>
      <c r="Q48" s="13">
        <f>SUMIFS(Raw!$K:$K,Raw!$J:$J,Q$6,Raw!$B:$B,$B$5,Raw!$H:$H,$A48)</f>
        <v>116</v>
      </c>
      <c r="R48" s="41">
        <f t="shared" ref="R48" si="266">IF(Q48&gt;0,(Q48/$AH48),"")</f>
        <v>0.14463840399002495</v>
      </c>
      <c r="S48" s="13">
        <f>SUMIFS(Raw!$K:$K,Raw!$J:$J,S$6,Raw!$B:$B,$B$5,Raw!$H:$H,$A48)</f>
        <v>93</v>
      </c>
      <c r="T48" s="41">
        <f t="shared" ref="T48" si="267">IF(S48&gt;0,(S48/$AH48),"")</f>
        <v>0.11596009975062344</v>
      </c>
      <c r="U48" s="13">
        <f>SUMIFS(Raw!$K:$K,Raw!$J:$J,U$6,Raw!$B:$B,$B$5,Raw!$H:$H,$A48)</f>
        <v>208</v>
      </c>
      <c r="V48" s="41">
        <f t="shared" ref="V48" si="268">IF(U48&gt;0,(U48/$AH48),"")</f>
        <v>0.25935162094763092</v>
      </c>
      <c r="W48" s="13">
        <f>SUMIFS(Raw!$K:$K,Raw!$J:$J,W$6,Raw!$B:$B,$B$5,Raw!$H:$H,$A48)</f>
        <v>29</v>
      </c>
      <c r="X48" s="41">
        <f t="shared" ref="X48" si="269">IF(W48&gt;0,(W48/$AH48),"")</f>
        <v>3.6159600997506237E-2</v>
      </c>
      <c r="Y48" s="13">
        <f>SUMIFS(Raw!$K:$K,Raw!$J:$J,Y$6,Raw!$B:$B,$B$5,Raw!$H:$H,$A48)</f>
        <v>45</v>
      </c>
      <c r="Z48" s="41">
        <f t="shared" ref="Z48" si="270">IF(Y48&gt;0,(Y48/$AH48),"")</f>
        <v>5.6109725685785539E-2</v>
      </c>
      <c r="AA48" s="13">
        <f>SUMIFS(Raw!$K:$K,Raw!$J:$J,AA$6,Raw!$B:$B,$B$5,Raw!$H:$H,$A48)</f>
        <v>74</v>
      </c>
      <c r="AB48" s="41">
        <f t="shared" ref="AB48" si="271">IF(AA48&gt;0,(AA48/$AH48),"")</f>
        <v>9.2269326683291769E-2</v>
      </c>
      <c r="AC48" s="13">
        <f>SUMIFS(Raw!$K:$K,Raw!$J:$J,AC$6,Raw!$B:$B,$B$5,Raw!$H:$H,$A48)</f>
        <v>9</v>
      </c>
      <c r="AD48" s="41">
        <f t="shared" ref="AD48" si="272">IF(AC48&gt;0,(AC48/$AH48),"")</f>
        <v>1.1221945137157107E-2</v>
      </c>
      <c r="AH48" s="42">
        <f t="shared" si="216"/>
        <v>802</v>
      </c>
    </row>
    <row r="49" spans="1:34" x14ac:dyDescent="0.2">
      <c r="A49" s="9" t="str">
        <f>IF(Refs!A42="","",Refs!A42)</f>
        <v>111AG9</v>
      </c>
      <c r="B49" s="2" t="str">
        <f>IF(Refs!B42="","",Refs!B42)</f>
        <v>Thames Valley</v>
      </c>
      <c r="C49" s="9"/>
      <c r="D49" s="13">
        <f>SUMIFS(Raw!$K:$K,Raw!$J:$J,D$6,Raw!$B:$B,$B$5,Raw!$H:$H,$A49)</f>
        <v>1500</v>
      </c>
      <c r="E49" s="13">
        <f>SUMIFS(Raw!$K:$K,Raw!$J:$J,E$6,Raw!$B:$B,$B$5,Raw!$H:$H,$A49)</f>
        <v>105</v>
      </c>
      <c r="F49" s="13">
        <f>SUMIFS(Raw!$K:$K,Raw!$J:$J,F$6,Raw!$B:$B,$B$5,Raw!$H:$H,$A49)</f>
        <v>66</v>
      </c>
      <c r="G49" s="13">
        <f>SUMIFS(Raw!$K:$K,Raw!$J:$J,G$6,Raw!$B:$B,$B$5,Raw!$H:$H,$A49)</f>
        <v>22</v>
      </c>
      <c r="H49" s="13">
        <f>SUMIFS(Raw!$K:$K,Raw!$J:$J,H$6,Raw!$B:$B,$B$5,Raw!$H:$H,$A49)</f>
        <v>5</v>
      </c>
      <c r="I49" s="13">
        <f>SUMIFS(Raw!$K:$K,Raw!$J:$J,I$6,Raw!$B:$B,$B$5,Raw!$H:$H,$A49)</f>
        <v>3</v>
      </c>
      <c r="J49" s="13">
        <f>SUMIFS(Raw!$K:$K,Raw!$J:$J,J$6,Raw!$B:$B,$B$5,Raw!$H:$H,$A49)</f>
        <v>9</v>
      </c>
      <c r="K49" s="13">
        <f>SUMIFS(Raw!$K:$K,Raw!$J:$J,K$6,Raw!$B:$B,$B$5,Raw!$H:$H,$A49)</f>
        <v>0</v>
      </c>
      <c r="L49" s="41">
        <f t="shared" si="207"/>
        <v>0.83809523809523812</v>
      </c>
      <c r="M49" s="41">
        <f t="shared" si="208"/>
        <v>0.11428571428571428</v>
      </c>
      <c r="N49" s="65"/>
      <c r="O49" s="13">
        <f>SUMIFS(Raw!$K:$K,Raw!$J:$J,O$6,Raw!$B:$B,$B$5,Raw!$H:$H,$A49)</f>
        <v>29</v>
      </c>
      <c r="P49" s="41">
        <f t="shared" si="4"/>
        <v>0.27358490566037735</v>
      </c>
      <c r="Q49" s="13">
        <f>SUMIFS(Raw!$K:$K,Raw!$J:$J,Q$6,Raw!$B:$B,$B$5,Raw!$H:$H,$A49)</f>
        <v>21</v>
      </c>
      <c r="R49" s="41">
        <f t="shared" ref="R49" si="273">IF(Q49&gt;0,(Q49/$AH49),"")</f>
        <v>0.19811320754716982</v>
      </c>
      <c r="S49" s="13">
        <f>SUMIFS(Raw!$K:$K,Raw!$J:$J,S$6,Raw!$B:$B,$B$5,Raw!$H:$H,$A49)</f>
        <v>8</v>
      </c>
      <c r="T49" s="41">
        <f t="shared" ref="T49" si="274">IF(S49&gt;0,(S49/$AH49),"")</f>
        <v>7.5471698113207544E-2</v>
      </c>
      <c r="U49" s="13">
        <f>SUMIFS(Raw!$K:$K,Raw!$J:$J,U$6,Raw!$B:$B,$B$5,Raw!$H:$H,$A49)</f>
        <v>34</v>
      </c>
      <c r="V49" s="41">
        <f t="shared" ref="V49" si="275">IF(U49&gt;0,(U49/$AH49),"")</f>
        <v>0.32075471698113206</v>
      </c>
      <c r="W49" s="13">
        <f>SUMIFS(Raw!$K:$K,Raw!$J:$J,W$6,Raw!$B:$B,$B$5,Raw!$H:$H,$A49)</f>
        <v>5</v>
      </c>
      <c r="X49" s="41">
        <f t="shared" ref="X49" si="276">IF(W49&gt;0,(W49/$AH49),"")</f>
        <v>4.716981132075472E-2</v>
      </c>
      <c r="Y49" s="13">
        <f>SUMIFS(Raw!$K:$K,Raw!$J:$J,Y$6,Raw!$B:$B,$B$5,Raw!$H:$H,$A49)</f>
        <v>2</v>
      </c>
      <c r="Z49" s="41">
        <f t="shared" ref="Z49" si="277">IF(Y49&gt;0,(Y49/$AH49),"")</f>
        <v>1.8867924528301886E-2</v>
      </c>
      <c r="AA49" s="13">
        <f>SUMIFS(Raw!$K:$K,Raw!$J:$J,AA$6,Raw!$B:$B,$B$5,Raw!$H:$H,$A49)</f>
        <v>7</v>
      </c>
      <c r="AB49" s="41">
        <f t="shared" ref="AB49" si="278">IF(AA49&gt;0,(AA49/$AH49),"")</f>
        <v>6.6037735849056603E-2</v>
      </c>
      <c r="AC49" s="13">
        <f>SUMIFS(Raw!$K:$K,Raw!$J:$J,AC$6,Raw!$B:$B,$B$5,Raw!$H:$H,$A49)</f>
        <v>0</v>
      </c>
      <c r="AD49" s="41" t="str">
        <f t="shared" ref="AD49" si="279">IF(AC49&gt;0,(AC49/$AH49),"")</f>
        <v/>
      </c>
      <c r="AH49" s="42">
        <f t="shared" si="216"/>
        <v>106</v>
      </c>
    </row>
    <row r="50" spans="1:34" ht="21.6" customHeight="1" x14ac:dyDescent="0.2">
      <c r="A50" s="9" t="str">
        <f>IF(Refs!A43="","",Refs!A43)</f>
        <v>111AJ2</v>
      </c>
      <c r="B50" s="2" t="str">
        <f>IF(Refs!B43="","",Refs!B43)</f>
        <v>BaNES, Swindon &amp; Wiltshire (Medvivo)</v>
      </c>
      <c r="C50" s="9"/>
      <c r="D50" s="13">
        <f>SUMIFS(Raw!$K:$K,Raw!$J:$J,D$6,Raw!$B:$B,$B$5,Raw!$H:$H,$A50)</f>
        <v>0</v>
      </c>
      <c r="E50" s="13">
        <f>SUMIFS(Raw!$K:$K,Raw!$J:$J,E$6,Raw!$B:$B,$B$5,Raw!$H:$H,$A50)</f>
        <v>0</v>
      </c>
      <c r="F50" s="13">
        <f>SUMIFS(Raw!$K:$K,Raw!$J:$J,F$6,Raw!$B:$B,$B$5,Raw!$H:$H,$A50)</f>
        <v>0</v>
      </c>
      <c r="G50" s="13">
        <f>SUMIFS(Raw!$K:$K,Raw!$J:$J,G$6,Raw!$B:$B,$B$5,Raw!$H:$H,$A50)</f>
        <v>0</v>
      </c>
      <c r="H50" s="13">
        <f>SUMIFS(Raw!$K:$K,Raw!$J:$J,H$6,Raw!$B:$B,$B$5,Raw!$H:$H,$A50)</f>
        <v>0</v>
      </c>
      <c r="I50" s="13">
        <f>SUMIFS(Raw!$K:$K,Raw!$J:$J,I$6,Raw!$B:$B,$B$5,Raw!$H:$H,$A50)</f>
        <v>0</v>
      </c>
      <c r="J50" s="13">
        <f>SUMIFS(Raw!$K:$K,Raw!$J:$J,J$6,Raw!$B:$B,$B$5,Raw!$H:$H,$A50)</f>
        <v>0</v>
      </c>
      <c r="K50" s="13">
        <f>SUMIFS(Raw!$K:$K,Raw!$J:$J,K$6,Raw!$B:$B,$B$5,Raw!$H:$H,$A50)</f>
        <v>0</v>
      </c>
      <c r="L50" s="41" t="str">
        <f t="shared" ref="L50" si="280">IF(E50&gt;0,SUM((F50+G50)/SUM(F50:J50)),"")</f>
        <v/>
      </c>
      <c r="M50" s="41" t="str">
        <f t="shared" ref="M50" si="281">IF(F50&gt;0,SUM((I50+J50)/SUM(F50:J50)),"")</f>
        <v/>
      </c>
      <c r="N50" s="65"/>
      <c r="O50" s="13">
        <f>SUMIFS(Raw!$K:$K,Raw!$J:$J,O$6,Raw!$B:$B,$B$5,Raw!$H:$H,$A50)</f>
        <v>0</v>
      </c>
      <c r="P50" s="41" t="str">
        <f t="shared" si="4"/>
        <v/>
      </c>
      <c r="Q50" s="13">
        <f>SUMIFS(Raw!$K:$K,Raw!$J:$J,Q$6,Raw!$B:$B,$B$5,Raw!$H:$H,$A50)</f>
        <v>0</v>
      </c>
      <c r="R50" s="41" t="str">
        <f t="shared" ref="R50" si="282">IF(Q50&gt;0,(Q50/$AH50),"")</f>
        <v/>
      </c>
      <c r="S50" s="13">
        <f>SUMIFS(Raw!$K:$K,Raw!$J:$J,S$6,Raw!$B:$B,$B$5,Raw!$H:$H,$A50)</f>
        <v>0</v>
      </c>
      <c r="T50" s="41" t="str">
        <f t="shared" ref="T50" si="283">IF(S50&gt;0,(S50/$AH50),"")</f>
        <v/>
      </c>
      <c r="U50" s="13">
        <f>SUMIFS(Raw!$K:$K,Raw!$J:$J,U$6,Raw!$B:$B,$B$5,Raw!$H:$H,$A50)</f>
        <v>0</v>
      </c>
      <c r="V50" s="41" t="str">
        <f t="shared" ref="V50" si="284">IF(U50&gt;0,(U50/$AH50),"")</f>
        <v/>
      </c>
      <c r="W50" s="13">
        <f>SUMIFS(Raw!$K:$K,Raw!$J:$J,W$6,Raw!$B:$B,$B$5,Raw!$H:$H,$A50)</f>
        <v>0</v>
      </c>
      <c r="X50" s="41" t="str">
        <f t="shared" ref="X50" si="285">IF(W50&gt;0,(W50/$AH50),"")</f>
        <v/>
      </c>
      <c r="Y50" s="13">
        <f>SUMIFS(Raw!$K:$K,Raw!$J:$J,Y$6,Raw!$B:$B,$B$5,Raw!$H:$H,$A50)</f>
        <v>0</v>
      </c>
      <c r="Z50" s="41" t="str">
        <f t="shared" ref="Z50" si="286">IF(Y50&gt;0,(Y50/$AH50),"")</f>
        <v/>
      </c>
      <c r="AA50" s="13">
        <f>SUMIFS(Raw!$K:$K,Raw!$J:$J,AA$6,Raw!$B:$B,$B$5,Raw!$H:$H,$A50)</f>
        <v>0</v>
      </c>
      <c r="AB50" s="41" t="str">
        <f t="shared" ref="AB50" si="287">IF(AA50&gt;0,(AA50/$AH50),"")</f>
        <v/>
      </c>
      <c r="AC50" s="13">
        <f>SUMIFS(Raw!$K:$K,Raw!$J:$J,AC$6,Raw!$B:$B,$B$5,Raw!$H:$H,$A50)</f>
        <v>0</v>
      </c>
      <c r="AD50" s="41" t="str">
        <f t="shared" ref="AD50" si="288">IF(AC50&gt;0,(AC50/$AH50),"")</f>
        <v/>
      </c>
      <c r="AH50" s="42">
        <f t="shared" si="12"/>
        <v>0</v>
      </c>
    </row>
    <row r="51" spans="1:34" x14ac:dyDescent="0.2">
      <c r="A51" s="9" t="str">
        <f>IF(Refs!A44="","",Refs!A44)</f>
        <v>111AL6</v>
      </c>
      <c r="B51" s="2" t="str">
        <f>IF(Refs!B44="","",Refs!B44)</f>
        <v>BaNES, Swindon &amp; Wiltshire (Medvivo-PPG)</v>
      </c>
      <c r="C51" s="9"/>
      <c r="D51" s="13">
        <f>SUMIFS(Raw!$K:$K,Raw!$J:$J,D$6,Raw!$B:$B,$B$5,Raw!$H:$H,$A51)</f>
        <v>12788</v>
      </c>
      <c r="E51" s="13">
        <f>SUMIFS(Raw!$K:$K,Raw!$J:$J,E$6,Raw!$B:$B,$B$5,Raw!$H:$H,$A51)</f>
        <v>1064</v>
      </c>
      <c r="F51" s="13">
        <f>SUMIFS(Raw!$K:$K,Raw!$J:$J,F$6,Raw!$B:$B,$B$5,Raw!$H:$H,$A51)</f>
        <v>730</v>
      </c>
      <c r="G51" s="13">
        <f>SUMIFS(Raw!$K:$K,Raw!$J:$J,G$6,Raw!$B:$B,$B$5,Raw!$H:$H,$A51)</f>
        <v>157</v>
      </c>
      <c r="H51" s="13">
        <f>SUMIFS(Raw!$K:$K,Raw!$J:$J,H$6,Raw!$B:$B,$B$5,Raw!$H:$H,$A51)</f>
        <v>58</v>
      </c>
      <c r="I51" s="13">
        <f>SUMIFS(Raw!$K:$K,Raw!$J:$J,I$6,Raw!$B:$B,$B$5,Raw!$H:$H,$A51)</f>
        <v>57</v>
      </c>
      <c r="J51" s="13">
        <f>SUMIFS(Raw!$K:$K,Raw!$J:$J,J$6,Raw!$B:$B,$B$5,Raw!$H:$H,$A51)</f>
        <v>62</v>
      </c>
      <c r="K51" s="13">
        <f>SUMIFS(Raw!$K:$K,Raw!$J:$J,K$6,Raw!$B:$B,$B$5,Raw!$H:$H,$A51)</f>
        <v>0</v>
      </c>
      <c r="L51" s="41">
        <f t="shared" ref="L51:L61" si="289">IF(E51&gt;0,SUM((F51+G51)/SUM(F51:J51)),"")</f>
        <v>0.83364661654135341</v>
      </c>
      <c r="M51" s="41">
        <f t="shared" ref="M51:M61" si="290">IF(F51&gt;0,SUM((I51+J51)/SUM(F51:J51)),"")</f>
        <v>0.1118421052631579</v>
      </c>
      <c r="N51" s="65"/>
      <c r="O51" s="13">
        <f>SUMIFS(Raw!$K:$K,Raw!$J:$J,O$6,Raw!$B:$B,$B$5,Raw!$H:$H,$A51)</f>
        <v>288</v>
      </c>
      <c r="P51" s="41">
        <f t="shared" si="4"/>
        <v>0.27067669172932329</v>
      </c>
      <c r="Q51" s="13">
        <f>SUMIFS(Raw!$K:$K,Raw!$J:$J,Q$6,Raw!$B:$B,$B$5,Raw!$H:$H,$A51)</f>
        <v>246</v>
      </c>
      <c r="R51" s="41">
        <f t="shared" ref="R51" si="291">IF(Q51&gt;0,(Q51/$AH51),"")</f>
        <v>0.23120300751879699</v>
      </c>
      <c r="S51" s="13">
        <f>SUMIFS(Raw!$K:$K,Raw!$J:$J,S$6,Raw!$B:$B,$B$5,Raw!$H:$H,$A51)</f>
        <v>129</v>
      </c>
      <c r="T51" s="41">
        <f t="shared" ref="T51" si="292">IF(S51&gt;0,(S51/$AH51),"")</f>
        <v>0.1212406015037594</v>
      </c>
      <c r="U51" s="13">
        <f>SUMIFS(Raw!$K:$K,Raw!$J:$J,U$6,Raw!$B:$B,$B$5,Raw!$H:$H,$A51)</f>
        <v>182</v>
      </c>
      <c r="V51" s="41">
        <f t="shared" ref="V51" si="293">IF(U51&gt;0,(U51/$AH51),"")</f>
        <v>0.17105263157894737</v>
      </c>
      <c r="W51" s="13">
        <f>SUMIFS(Raw!$K:$K,Raw!$J:$J,W$6,Raw!$B:$B,$B$5,Raw!$H:$H,$A51)</f>
        <v>46</v>
      </c>
      <c r="X51" s="41">
        <f t="shared" ref="X51" si="294">IF(W51&gt;0,(W51/$AH51),"")</f>
        <v>4.3233082706766915E-2</v>
      </c>
      <c r="Y51" s="13">
        <f>SUMIFS(Raw!$K:$K,Raw!$J:$J,Y$6,Raw!$B:$B,$B$5,Raw!$H:$H,$A51)</f>
        <v>57</v>
      </c>
      <c r="Z51" s="41">
        <f t="shared" ref="Z51" si="295">IF(Y51&gt;0,(Y51/$AH51),"")</f>
        <v>5.3571428571428568E-2</v>
      </c>
      <c r="AA51" s="13">
        <f>SUMIFS(Raw!$K:$K,Raw!$J:$J,AA$6,Raw!$B:$B,$B$5,Raw!$H:$H,$A51)</f>
        <v>101</v>
      </c>
      <c r="AB51" s="41">
        <f t="shared" ref="AB51" si="296">IF(AA51&gt;0,(AA51/$AH51),"")</f>
        <v>9.492481203007519E-2</v>
      </c>
      <c r="AC51" s="13">
        <f>SUMIFS(Raw!$K:$K,Raw!$J:$J,AC$6,Raw!$B:$B,$B$5,Raw!$H:$H,$A51)</f>
        <v>15</v>
      </c>
      <c r="AD51" s="41">
        <f t="shared" ref="AD51" si="297">IF(AC51&gt;0,(AC51/$AH51),"")</f>
        <v>1.4097744360902255E-2</v>
      </c>
      <c r="AH51" s="42">
        <f t="shared" ref="AH51:AH61" si="298">SUM(AC51,AA51,Y51,W51,U51,S51,Q51,O51)</f>
        <v>1064</v>
      </c>
    </row>
    <row r="52" spans="1:34" x14ac:dyDescent="0.2">
      <c r="A52" s="9" t="str">
        <f>IF(Refs!A45="","",Refs!A45)</f>
        <v>111AI5</v>
      </c>
      <c r="B52" s="2" t="str">
        <f>IF(Refs!B45="","",Refs!B45)</f>
        <v>Bristol, North Somerset &amp; South Gloucestershire</v>
      </c>
      <c r="C52" s="9"/>
      <c r="D52" s="13">
        <f>SUMIFS(Raw!$K:$K,Raw!$J:$J,D$6,Raw!$B:$B,$B$5,Raw!$H:$H,$A52)</f>
        <v>16148</v>
      </c>
      <c r="E52" s="13">
        <f>SUMIFS(Raw!$K:$K,Raw!$J:$J,E$6,Raw!$B:$B,$B$5,Raw!$H:$H,$A52)</f>
        <v>950</v>
      </c>
      <c r="F52" s="13">
        <f>SUMIFS(Raw!$K:$K,Raw!$J:$J,F$6,Raw!$B:$B,$B$5,Raw!$H:$H,$A52)</f>
        <v>577</v>
      </c>
      <c r="G52" s="13">
        <f>SUMIFS(Raw!$K:$K,Raw!$J:$J,G$6,Raw!$B:$B,$B$5,Raw!$H:$H,$A52)</f>
        <v>171</v>
      </c>
      <c r="H52" s="13">
        <f>SUMIFS(Raw!$K:$K,Raw!$J:$J,H$6,Raw!$B:$B,$B$5,Raw!$H:$H,$A52)</f>
        <v>62</v>
      </c>
      <c r="I52" s="13">
        <f>SUMIFS(Raw!$K:$K,Raw!$J:$J,I$6,Raw!$B:$B,$B$5,Raw!$H:$H,$A52)</f>
        <v>63</v>
      </c>
      <c r="J52" s="13">
        <f>SUMIFS(Raw!$K:$K,Raw!$J:$J,J$6,Raw!$B:$B,$B$5,Raw!$H:$H,$A52)</f>
        <v>77</v>
      </c>
      <c r="K52" s="13">
        <f>SUMIFS(Raw!$K:$K,Raw!$J:$J,K$6,Raw!$B:$B,$B$5,Raw!$H:$H,$A52)</f>
        <v>0</v>
      </c>
      <c r="L52" s="41">
        <f t="shared" si="289"/>
        <v>0.78736842105263161</v>
      </c>
      <c r="M52" s="41">
        <f t="shared" si="290"/>
        <v>0.14736842105263157</v>
      </c>
      <c r="N52" s="65"/>
      <c r="O52" s="13">
        <f>SUMIFS(Raw!$K:$K,Raw!$J:$J,O$6,Raw!$B:$B,$B$5,Raw!$H:$H,$A52)</f>
        <v>297</v>
      </c>
      <c r="P52" s="41">
        <f t="shared" si="4"/>
        <v>0.31263157894736843</v>
      </c>
      <c r="Q52" s="13">
        <f>SUMIFS(Raw!$K:$K,Raw!$J:$J,Q$6,Raw!$B:$B,$B$5,Raw!$H:$H,$A52)</f>
        <v>125</v>
      </c>
      <c r="R52" s="41">
        <f t="shared" ref="R52" si="299">IF(Q52&gt;0,(Q52/$AH52),"")</f>
        <v>0.13157894736842105</v>
      </c>
      <c r="S52" s="13">
        <f>SUMIFS(Raw!$K:$K,Raw!$J:$J,S$6,Raw!$B:$B,$B$5,Raw!$H:$H,$A52)</f>
        <v>99</v>
      </c>
      <c r="T52" s="41">
        <f t="shared" ref="T52" si="300">IF(S52&gt;0,(S52/$AH52),"")</f>
        <v>0.10421052631578948</v>
      </c>
      <c r="U52" s="13">
        <f>SUMIFS(Raw!$K:$K,Raw!$J:$J,U$6,Raw!$B:$B,$B$5,Raw!$H:$H,$A52)</f>
        <v>228</v>
      </c>
      <c r="V52" s="41">
        <f t="shared" ref="V52" si="301">IF(U52&gt;0,(U52/$AH52),"")</f>
        <v>0.24</v>
      </c>
      <c r="W52" s="13">
        <f>SUMIFS(Raw!$K:$K,Raw!$J:$J,W$6,Raw!$B:$B,$B$5,Raw!$H:$H,$A52)</f>
        <v>54</v>
      </c>
      <c r="X52" s="41">
        <f t="shared" ref="X52" si="302">IF(W52&gt;0,(W52/$AH52),"")</f>
        <v>5.6842105263157895E-2</v>
      </c>
      <c r="Y52" s="13">
        <f>SUMIFS(Raw!$K:$K,Raw!$J:$J,Y$6,Raw!$B:$B,$B$5,Raw!$H:$H,$A52)</f>
        <v>61</v>
      </c>
      <c r="Z52" s="41">
        <f t="shared" ref="Z52" si="303">IF(Y52&gt;0,(Y52/$AH52),"")</f>
        <v>6.4210526315789468E-2</v>
      </c>
      <c r="AA52" s="13">
        <f>SUMIFS(Raw!$K:$K,Raw!$J:$J,AA$6,Raw!$B:$B,$B$5,Raw!$H:$H,$A52)</f>
        <v>78</v>
      </c>
      <c r="AB52" s="41">
        <f t="shared" ref="AB52" si="304">IF(AA52&gt;0,(AA52/$AH52),"")</f>
        <v>8.2105263157894737E-2</v>
      </c>
      <c r="AC52" s="13">
        <f>SUMIFS(Raw!$K:$K,Raw!$J:$J,AC$6,Raw!$B:$B,$B$5,Raw!$H:$H,$A52)</f>
        <v>8</v>
      </c>
      <c r="AD52" s="41">
        <f t="shared" ref="AD52" si="305">IF(AC52&gt;0,(AC52/$AH52),"")</f>
        <v>8.4210526315789472E-3</v>
      </c>
      <c r="AH52" s="42">
        <f t="shared" si="298"/>
        <v>950</v>
      </c>
    </row>
    <row r="53" spans="1:34" x14ac:dyDescent="0.2">
      <c r="A53" s="9" t="str">
        <f>IF(Refs!A46="","",Refs!A46)</f>
        <v>111AF1</v>
      </c>
      <c r="B53" s="2" t="str">
        <f>IF(Refs!B46="","",Refs!B46)</f>
        <v>Cornwall</v>
      </c>
      <c r="C53" s="9"/>
      <c r="D53" s="13">
        <f>SUMIFS(Raw!$K:$K,Raw!$J:$J,D$6,Raw!$B:$B,$B$5,Raw!$H:$H,$A53)</f>
        <v>0</v>
      </c>
      <c r="E53" s="13">
        <f>SUMIFS(Raw!$K:$K,Raw!$J:$J,E$6,Raw!$B:$B,$B$5,Raw!$H:$H,$A53)</f>
        <v>0</v>
      </c>
      <c r="F53" s="13">
        <f>SUMIFS(Raw!$K:$K,Raw!$J:$J,F$6,Raw!$B:$B,$B$5,Raw!$H:$H,$A53)</f>
        <v>0</v>
      </c>
      <c r="G53" s="13">
        <f>SUMIFS(Raw!$K:$K,Raw!$J:$J,G$6,Raw!$B:$B,$B$5,Raw!$H:$H,$A53)</f>
        <v>0</v>
      </c>
      <c r="H53" s="13">
        <f>SUMIFS(Raw!$K:$K,Raw!$J:$J,H$6,Raw!$B:$B,$B$5,Raw!$H:$H,$A53)</f>
        <v>0</v>
      </c>
      <c r="I53" s="13">
        <f>SUMIFS(Raw!$K:$K,Raw!$J:$J,I$6,Raw!$B:$B,$B$5,Raw!$H:$H,$A53)</f>
        <v>0</v>
      </c>
      <c r="J53" s="13">
        <f>SUMIFS(Raw!$K:$K,Raw!$J:$J,J$6,Raw!$B:$B,$B$5,Raw!$H:$H,$A53)</f>
        <v>0</v>
      </c>
      <c r="K53" s="13">
        <f>SUMIFS(Raw!$K:$K,Raw!$J:$J,K$6,Raw!$B:$B,$B$5,Raw!$H:$H,$A53)</f>
        <v>0</v>
      </c>
      <c r="L53" s="41" t="str">
        <f t="shared" si="289"/>
        <v/>
      </c>
      <c r="M53" s="41" t="str">
        <f t="shared" si="290"/>
        <v/>
      </c>
      <c r="N53" s="65"/>
      <c r="O53" s="13">
        <f>SUMIFS(Raw!$K:$K,Raw!$J:$J,O$6,Raw!$B:$B,$B$5,Raw!$H:$H,$A53)</f>
        <v>0</v>
      </c>
      <c r="P53" s="41" t="str">
        <f t="shared" si="4"/>
        <v/>
      </c>
      <c r="Q53" s="13">
        <f>SUMIFS(Raw!$K:$K,Raw!$J:$J,Q$6,Raw!$B:$B,$B$5,Raw!$H:$H,$A53)</f>
        <v>0</v>
      </c>
      <c r="R53" s="41" t="str">
        <f t="shared" ref="R53" si="306">IF(Q53&gt;0,(Q53/$AH53),"")</f>
        <v/>
      </c>
      <c r="S53" s="13">
        <f>SUMIFS(Raw!$K:$K,Raw!$J:$J,S$6,Raw!$B:$B,$B$5,Raw!$H:$H,$A53)</f>
        <v>0</v>
      </c>
      <c r="T53" s="41" t="str">
        <f t="shared" ref="T53" si="307">IF(S53&gt;0,(S53/$AH53),"")</f>
        <v/>
      </c>
      <c r="U53" s="13">
        <f>SUMIFS(Raw!$K:$K,Raw!$J:$J,U$6,Raw!$B:$B,$B$5,Raw!$H:$H,$A53)</f>
        <v>0</v>
      </c>
      <c r="V53" s="41" t="str">
        <f t="shared" ref="V53" si="308">IF(U53&gt;0,(U53/$AH53),"")</f>
        <v/>
      </c>
      <c r="W53" s="13">
        <f>SUMIFS(Raw!$K:$K,Raw!$J:$J,W$6,Raw!$B:$B,$B$5,Raw!$H:$H,$A53)</f>
        <v>0</v>
      </c>
      <c r="X53" s="41" t="str">
        <f t="shared" ref="X53" si="309">IF(W53&gt;0,(W53/$AH53),"")</f>
        <v/>
      </c>
      <c r="Y53" s="13">
        <f>SUMIFS(Raw!$K:$K,Raw!$J:$J,Y$6,Raw!$B:$B,$B$5,Raw!$H:$H,$A53)</f>
        <v>0</v>
      </c>
      <c r="Z53" s="41" t="str">
        <f t="shared" ref="Z53" si="310">IF(Y53&gt;0,(Y53/$AH53),"")</f>
        <v/>
      </c>
      <c r="AA53" s="13">
        <f>SUMIFS(Raw!$K:$K,Raw!$J:$J,AA$6,Raw!$B:$B,$B$5,Raw!$H:$H,$A53)</f>
        <v>0</v>
      </c>
      <c r="AB53" s="41" t="str">
        <f t="shared" ref="AB53" si="311">IF(AA53&gt;0,(AA53/$AH53),"")</f>
        <v/>
      </c>
      <c r="AC53" s="13">
        <f>SUMIFS(Raw!$K:$K,Raw!$J:$J,AC$6,Raw!$B:$B,$B$5,Raw!$H:$H,$A53)</f>
        <v>0</v>
      </c>
      <c r="AD53" s="41" t="str">
        <f t="shared" ref="AD53" si="312">IF(AC53&gt;0,(AC53/$AH53),"")</f>
        <v/>
      </c>
      <c r="AH53" s="42">
        <f t="shared" si="298"/>
        <v>0</v>
      </c>
    </row>
    <row r="54" spans="1:34" x14ac:dyDescent="0.2">
      <c r="A54" s="9" t="str">
        <f>IF(Refs!A47="","",Refs!A47)</f>
        <v>111AL3</v>
      </c>
      <c r="B54" s="2" t="str">
        <f>IF(Refs!B47="","",Refs!B47)</f>
        <v>Cornwall (HUC)</v>
      </c>
      <c r="C54" s="9"/>
      <c r="D54" s="13">
        <f>SUMIFS(Raw!$K:$K,Raw!$J:$J,D$6,Raw!$B:$B,$B$5,Raw!$H:$H,$A54)</f>
        <v>1992</v>
      </c>
      <c r="E54" s="13">
        <f>SUMIFS(Raw!$K:$K,Raw!$J:$J,E$6,Raw!$B:$B,$B$5,Raw!$H:$H,$A54)</f>
        <v>435</v>
      </c>
      <c r="F54" s="13">
        <f>SUMIFS(Raw!$K:$K,Raw!$J:$J,F$6,Raw!$B:$B,$B$5,Raw!$H:$H,$A54)</f>
        <v>295</v>
      </c>
      <c r="G54" s="13">
        <f>SUMIFS(Raw!$K:$K,Raw!$J:$J,G$6,Raw!$B:$B,$B$5,Raw!$H:$H,$A54)</f>
        <v>82</v>
      </c>
      <c r="H54" s="13">
        <f>SUMIFS(Raw!$K:$K,Raw!$J:$J,H$6,Raw!$B:$B,$B$5,Raw!$H:$H,$A54)</f>
        <v>11</v>
      </c>
      <c r="I54" s="13">
        <f>SUMIFS(Raw!$K:$K,Raw!$J:$J,I$6,Raw!$B:$B,$B$5,Raw!$H:$H,$A54)</f>
        <v>20</v>
      </c>
      <c r="J54" s="13">
        <f>SUMIFS(Raw!$K:$K,Raw!$J:$J,J$6,Raw!$B:$B,$B$5,Raw!$H:$H,$A54)</f>
        <v>16</v>
      </c>
      <c r="K54" s="13">
        <f>SUMIFS(Raw!$K:$K,Raw!$J:$J,K$6,Raw!$B:$B,$B$5,Raw!$H:$H,$A54)</f>
        <v>11</v>
      </c>
      <c r="L54" s="41">
        <f t="shared" si="289"/>
        <v>0.88915094339622647</v>
      </c>
      <c r="M54" s="41">
        <f t="shared" si="290"/>
        <v>8.4905660377358486E-2</v>
      </c>
      <c r="N54" s="65"/>
      <c r="O54" s="13">
        <f>SUMIFS(Raw!$K:$K,Raw!$J:$J,O$6,Raw!$B:$B,$B$5,Raw!$H:$H,$A54)</f>
        <v>133</v>
      </c>
      <c r="P54" s="41">
        <f t="shared" si="4"/>
        <v>0.30574712643678159</v>
      </c>
      <c r="Q54" s="13">
        <f>SUMIFS(Raw!$K:$K,Raw!$J:$J,Q$6,Raw!$B:$B,$B$5,Raw!$H:$H,$A54)</f>
        <v>32</v>
      </c>
      <c r="R54" s="41">
        <f t="shared" ref="R54" si="313">IF(Q54&gt;0,(Q54/$AH54),"")</f>
        <v>7.3563218390804597E-2</v>
      </c>
      <c r="S54" s="13">
        <f>SUMIFS(Raw!$K:$K,Raw!$J:$J,S$6,Raw!$B:$B,$B$5,Raw!$H:$H,$A54)</f>
        <v>133</v>
      </c>
      <c r="T54" s="41">
        <f t="shared" ref="T54" si="314">IF(S54&gt;0,(S54/$AH54),"")</f>
        <v>0.30574712643678159</v>
      </c>
      <c r="U54" s="13">
        <f>SUMIFS(Raw!$K:$K,Raw!$J:$J,U$6,Raw!$B:$B,$B$5,Raw!$H:$H,$A54)</f>
        <v>60</v>
      </c>
      <c r="V54" s="41">
        <f t="shared" ref="V54" si="315">IF(U54&gt;0,(U54/$AH54),"")</f>
        <v>0.13793103448275862</v>
      </c>
      <c r="W54" s="13">
        <f>SUMIFS(Raw!$K:$K,Raw!$J:$J,W$6,Raw!$B:$B,$B$5,Raw!$H:$H,$A54)</f>
        <v>10</v>
      </c>
      <c r="X54" s="41">
        <f t="shared" ref="X54" si="316">IF(W54&gt;0,(W54/$AH54),"")</f>
        <v>2.2988505747126436E-2</v>
      </c>
      <c r="Y54" s="13">
        <f>SUMIFS(Raw!$K:$K,Raw!$J:$J,Y$6,Raw!$B:$B,$B$5,Raw!$H:$H,$A54)</f>
        <v>18</v>
      </c>
      <c r="Z54" s="41">
        <f t="shared" ref="Z54" si="317">IF(Y54&gt;0,(Y54/$AH54),"")</f>
        <v>4.1379310344827586E-2</v>
      </c>
      <c r="AA54" s="13">
        <f>SUMIFS(Raw!$K:$K,Raw!$J:$J,AA$6,Raw!$B:$B,$B$5,Raw!$H:$H,$A54)</f>
        <v>40</v>
      </c>
      <c r="AB54" s="41">
        <f t="shared" ref="AB54" si="318">IF(AA54&gt;0,(AA54/$AH54),"")</f>
        <v>9.1954022988505746E-2</v>
      </c>
      <c r="AC54" s="13">
        <f>SUMIFS(Raw!$K:$K,Raw!$J:$J,AC$6,Raw!$B:$B,$B$5,Raw!$H:$H,$A54)</f>
        <v>9</v>
      </c>
      <c r="AD54" s="41">
        <f t="shared" ref="AD54" si="319">IF(AC54&gt;0,(AC54/$AH54),"")</f>
        <v>2.0689655172413793E-2</v>
      </c>
      <c r="AH54" s="42">
        <f t="shared" si="298"/>
        <v>435</v>
      </c>
    </row>
    <row r="55" spans="1:34" x14ac:dyDescent="0.2">
      <c r="A55" s="9" t="str">
        <f>IF(Refs!A48="","",Refs!A48)</f>
        <v>111AI6</v>
      </c>
      <c r="B55" s="2" t="str">
        <f>IF(Refs!B48="","",Refs!B48)</f>
        <v>Devon (Devon Doctors)</v>
      </c>
      <c r="C55" s="9"/>
      <c r="D55" s="13">
        <f>SUMIFS(Raw!$K:$K,Raw!$J:$J,D$6,Raw!$B:$B,$B$5,Raw!$H:$H,$A55)</f>
        <v>0</v>
      </c>
      <c r="E55" s="13">
        <f>SUMIFS(Raw!$K:$K,Raw!$J:$J,E$6,Raw!$B:$B,$B$5,Raw!$H:$H,$A55)</f>
        <v>0</v>
      </c>
      <c r="F55" s="13">
        <f>SUMIFS(Raw!$K:$K,Raw!$J:$J,F$6,Raw!$B:$B,$B$5,Raw!$H:$H,$A55)</f>
        <v>0</v>
      </c>
      <c r="G55" s="13">
        <f>SUMIFS(Raw!$K:$K,Raw!$J:$J,G$6,Raw!$B:$B,$B$5,Raw!$H:$H,$A55)</f>
        <v>0</v>
      </c>
      <c r="H55" s="13">
        <f>SUMIFS(Raw!$K:$K,Raw!$J:$J,H$6,Raw!$B:$B,$B$5,Raw!$H:$H,$A55)</f>
        <v>0</v>
      </c>
      <c r="I55" s="13">
        <f>SUMIFS(Raw!$K:$K,Raw!$J:$J,I$6,Raw!$B:$B,$B$5,Raw!$H:$H,$A55)</f>
        <v>0</v>
      </c>
      <c r="J55" s="13">
        <f>SUMIFS(Raw!$K:$K,Raw!$J:$J,J$6,Raw!$B:$B,$B$5,Raw!$H:$H,$A55)</f>
        <v>0</v>
      </c>
      <c r="K55" s="13">
        <f>SUMIFS(Raw!$K:$K,Raw!$J:$J,K$6,Raw!$B:$B,$B$5,Raw!$H:$H,$A55)</f>
        <v>0</v>
      </c>
      <c r="L55" s="41" t="str">
        <f t="shared" si="289"/>
        <v/>
      </c>
      <c r="M55" s="41" t="str">
        <f t="shared" si="290"/>
        <v/>
      </c>
      <c r="N55" s="65"/>
      <c r="O55" s="13">
        <f>SUMIFS(Raw!$K:$K,Raw!$J:$J,O$6,Raw!$B:$B,$B$5,Raw!$H:$H,$A55)</f>
        <v>0</v>
      </c>
      <c r="P55" s="41" t="str">
        <f t="shared" si="4"/>
        <v/>
      </c>
      <c r="Q55" s="13">
        <f>SUMIFS(Raw!$K:$K,Raw!$J:$J,Q$6,Raw!$B:$B,$B$5,Raw!$H:$H,$A55)</f>
        <v>0</v>
      </c>
      <c r="R55" s="41" t="str">
        <f t="shared" ref="R55" si="320">IF(Q55&gt;0,(Q55/$AH55),"")</f>
        <v/>
      </c>
      <c r="S55" s="13">
        <f>SUMIFS(Raw!$K:$K,Raw!$J:$J,S$6,Raw!$B:$B,$B$5,Raw!$H:$H,$A55)</f>
        <v>0</v>
      </c>
      <c r="T55" s="41" t="str">
        <f t="shared" ref="T55" si="321">IF(S55&gt;0,(S55/$AH55),"")</f>
        <v/>
      </c>
      <c r="U55" s="13">
        <f>SUMIFS(Raw!$K:$K,Raw!$J:$J,U$6,Raw!$B:$B,$B$5,Raw!$H:$H,$A55)</f>
        <v>0</v>
      </c>
      <c r="V55" s="41" t="str">
        <f t="shared" ref="V55" si="322">IF(U55&gt;0,(U55/$AH55),"")</f>
        <v/>
      </c>
      <c r="W55" s="13">
        <f>SUMIFS(Raw!$K:$K,Raw!$J:$J,W$6,Raw!$B:$B,$B$5,Raw!$H:$H,$A55)</f>
        <v>0</v>
      </c>
      <c r="X55" s="41" t="str">
        <f t="shared" ref="X55" si="323">IF(W55&gt;0,(W55/$AH55),"")</f>
        <v/>
      </c>
      <c r="Y55" s="13">
        <f>SUMIFS(Raw!$K:$K,Raw!$J:$J,Y$6,Raw!$B:$B,$B$5,Raw!$H:$H,$A55)</f>
        <v>0</v>
      </c>
      <c r="Z55" s="41" t="str">
        <f t="shared" ref="Z55" si="324">IF(Y55&gt;0,(Y55/$AH55),"")</f>
        <v/>
      </c>
      <c r="AA55" s="13">
        <f>SUMIFS(Raw!$K:$K,Raw!$J:$J,AA$6,Raw!$B:$B,$B$5,Raw!$H:$H,$A55)</f>
        <v>0</v>
      </c>
      <c r="AB55" s="41" t="str">
        <f t="shared" ref="AB55" si="325">IF(AA55&gt;0,(AA55/$AH55),"")</f>
        <v/>
      </c>
      <c r="AC55" s="13">
        <f>SUMIFS(Raw!$K:$K,Raw!$J:$J,AC$6,Raw!$B:$B,$B$5,Raw!$H:$H,$A55)</f>
        <v>0</v>
      </c>
      <c r="AD55" s="41" t="str">
        <f t="shared" ref="AD55" si="326">IF(AC55&gt;0,(AC55/$AH55),"")</f>
        <v/>
      </c>
      <c r="AH55" s="42">
        <f t="shared" si="298"/>
        <v>0</v>
      </c>
    </row>
    <row r="56" spans="1:34" x14ac:dyDescent="0.2">
      <c r="A56" s="9" t="str">
        <f>IF(Refs!A49="","",Refs!A49)</f>
        <v>111AL2</v>
      </c>
      <c r="B56" s="2" t="str">
        <f>IF(Refs!B49="","",Refs!B49)</f>
        <v>Devon (PPG)</v>
      </c>
      <c r="C56" s="9"/>
      <c r="D56" s="13">
        <f>SUMIFS(Raw!$K:$K,Raw!$J:$J,D$6,Raw!$B:$B,$B$5,Raw!$H:$H,$A56)</f>
        <v>13017</v>
      </c>
      <c r="E56" s="13">
        <f>SUMIFS(Raw!$K:$K,Raw!$J:$J,E$6,Raw!$B:$B,$B$5,Raw!$H:$H,$A56)</f>
        <v>882</v>
      </c>
      <c r="F56" s="13">
        <f>SUMIFS(Raw!$K:$K,Raw!$J:$J,F$6,Raw!$B:$B,$B$5,Raw!$H:$H,$A56)</f>
        <v>567</v>
      </c>
      <c r="G56" s="13">
        <f>SUMIFS(Raw!$K:$K,Raw!$J:$J,G$6,Raw!$B:$B,$B$5,Raw!$H:$H,$A56)</f>
        <v>146</v>
      </c>
      <c r="H56" s="13">
        <f>SUMIFS(Raw!$K:$K,Raw!$J:$J,H$6,Raw!$B:$B,$B$5,Raw!$H:$H,$A56)</f>
        <v>61</v>
      </c>
      <c r="I56" s="13">
        <f>SUMIFS(Raw!$K:$K,Raw!$J:$J,I$6,Raw!$B:$B,$B$5,Raw!$H:$H,$A56)</f>
        <v>45</v>
      </c>
      <c r="J56" s="13">
        <f>SUMIFS(Raw!$K:$K,Raw!$J:$J,J$6,Raw!$B:$B,$B$5,Raw!$H:$H,$A56)</f>
        <v>63</v>
      </c>
      <c r="K56" s="13">
        <f>SUMIFS(Raw!$K:$K,Raw!$J:$J,K$6,Raw!$B:$B,$B$5,Raw!$H:$H,$A56)</f>
        <v>0</v>
      </c>
      <c r="L56" s="41">
        <f t="shared" si="289"/>
        <v>0.80839002267573701</v>
      </c>
      <c r="M56" s="41">
        <f t="shared" si="290"/>
        <v>0.12244897959183673</v>
      </c>
      <c r="N56" s="65"/>
      <c r="O56" s="13">
        <f>SUMIFS(Raw!$K:$K,Raw!$J:$J,O$6,Raw!$B:$B,$B$5,Raw!$H:$H,$A56)</f>
        <v>257</v>
      </c>
      <c r="P56" s="41">
        <f t="shared" si="4"/>
        <v>0.29138321995464855</v>
      </c>
      <c r="Q56" s="13">
        <f>SUMIFS(Raw!$K:$K,Raw!$J:$J,Q$6,Raw!$B:$B,$B$5,Raw!$H:$H,$A56)</f>
        <v>106</v>
      </c>
      <c r="R56" s="41">
        <f t="shared" ref="R56" si="327">IF(Q56&gt;0,(Q56/$AH56),"")</f>
        <v>0.12018140589569161</v>
      </c>
      <c r="S56" s="13">
        <f>SUMIFS(Raw!$K:$K,Raw!$J:$J,S$6,Raw!$B:$B,$B$5,Raw!$H:$H,$A56)</f>
        <v>119</v>
      </c>
      <c r="T56" s="41">
        <f t="shared" ref="T56" si="328">IF(S56&gt;0,(S56/$AH56),"")</f>
        <v>0.13492063492063491</v>
      </c>
      <c r="U56" s="13">
        <f>SUMIFS(Raw!$K:$K,Raw!$J:$J,U$6,Raw!$B:$B,$B$5,Raw!$H:$H,$A56)</f>
        <v>236</v>
      </c>
      <c r="V56" s="41">
        <f t="shared" ref="V56" si="329">IF(U56&gt;0,(U56/$AH56),"")</f>
        <v>0.26757369614512472</v>
      </c>
      <c r="W56" s="13">
        <f>SUMIFS(Raw!$K:$K,Raw!$J:$J,W$6,Raw!$B:$B,$B$5,Raw!$H:$H,$A56)</f>
        <v>58</v>
      </c>
      <c r="X56" s="41">
        <f t="shared" ref="X56" si="330">IF(W56&gt;0,(W56/$AH56),"")</f>
        <v>6.5759637188208611E-2</v>
      </c>
      <c r="Y56" s="13">
        <f>SUMIFS(Raw!$K:$K,Raw!$J:$J,Y$6,Raw!$B:$B,$B$5,Raw!$H:$H,$A56)</f>
        <v>40</v>
      </c>
      <c r="Z56" s="41">
        <f t="shared" ref="Z56" si="331">IF(Y56&gt;0,(Y56/$AH56),"")</f>
        <v>4.5351473922902494E-2</v>
      </c>
      <c r="AA56" s="13">
        <f>SUMIFS(Raw!$K:$K,Raw!$J:$J,AA$6,Raw!$B:$B,$B$5,Raw!$H:$H,$A56)</f>
        <v>60</v>
      </c>
      <c r="AB56" s="41">
        <f t="shared" ref="AB56" si="332">IF(AA56&gt;0,(AA56/$AH56),"")</f>
        <v>6.8027210884353748E-2</v>
      </c>
      <c r="AC56" s="13">
        <f>SUMIFS(Raw!$K:$K,Raw!$J:$J,AC$6,Raw!$B:$B,$B$5,Raw!$H:$H,$A56)</f>
        <v>6</v>
      </c>
      <c r="AD56" s="41">
        <f t="shared" ref="AD56" si="333">IF(AC56&gt;0,(AC56/$AH56),"")</f>
        <v>6.8027210884353739E-3</v>
      </c>
      <c r="AH56" s="42">
        <f t="shared" si="298"/>
        <v>882</v>
      </c>
    </row>
    <row r="57" spans="1:34" x14ac:dyDescent="0.2">
      <c r="A57" s="9" t="str">
        <f>IF(Refs!A50="","",Refs!A50)</f>
        <v>111AI4</v>
      </c>
      <c r="B57" s="2" t="str">
        <f>IF(Refs!B50="","",Refs!B50)</f>
        <v>Dorset (DHC)</v>
      </c>
      <c r="C57" s="9"/>
      <c r="D57" s="13">
        <f>SUMIFS(Raw!$K:$K,Raw!$J:$J,D$6,Raw!$B:$B,$B$5,Raw!$H:$H,$A57)</f>
        <v>25464</v>
      </c>
      <c r="E57" s="13">
        <f>SUMIFS(Raw!$K:$K,Raw!$J:$J,E$6,Raw!$B:$B,$B$5,Raw!$H:$H,$A57)</f>
        <v>1481</v>
      </c>
      <c r="F57" s="13">
        <f>SUMIFS(Raw!$K:$K,Raw!$J:$J,F$6,Raw!$B:$B,$B$5,Raw!$H:$H,$A57)</f>
        <v>970</v>
      </c>
      <c r="G57" s="13">
        <f>SUMIFS(Raw!$K:$K,Raw!$J:$J,G$6,Raw!$B:$B,$B$5,Raw!$H:$H,$A57)</f>
        <v>119</v>
      </c>
      <c r="H57" s="13">
        <f>SUMIFS(Raw!$K:$K,Raw!$J:$J,H$6,Raw!$B:$B,$B$5,Raw!$H:$H,$A57)</f>
        <v>65</v>
      </c>
      <c r="I57" s="13">
        <f>SUMIFS(Raw!$K:$K,Raw!$J:$J,I$6,Raw!$B:$B,$B$5,Raw!$H:$H,$A57)</f>
        <v>74</v>
      </c>
      <c r="J57" s="13">
        <f>SUMIFS(Raw!$K:$K,Raw!$J:$J,J$6,Raw!$B:$B,$B$5,Raw!$H:$H,$A57)</f>
        <v>116</v>
      </c>
      <c r="K57" s="13">
        <f>SUMIFS(Raw!$K:$K,Raw!$J:$J,K$6,Raw!$B:$B,$B$5,Raw!$H:$H,$A57)</f>
        <v>137</v>
      </c>
      <c r="L57" s="41">
        <f t="shared" si="289"/>
        <v>0.8102678571428571</v>
      </c>
      <c r="M57" s="41">
        <f t="shared" si="290"/>
        <v>0.14136904761904762</v>
      </c>
      <c r="N57" s="65"/>
      <c r="O57" s="13">
        <f>SUMIFS(Raw!$K:$K,Raw!$J:$J,O$6,Raw!$B:$B,$B$5,Raw!$H:$H,$A57)</f>
        <v>519</v>
      </c>
      <c r="P57" s="41">
        <f t="shared" si="4"/>
        <v>0.35043889264010802</v>
      </c>
      <c r="Q57" s="13">
        <f>SUMIFS(Raw!$K:$K,Raw!$J:$J,Q$6,Raw!$B:$B,$B$5,Raw!$H:$H,$A57)</f>
        <v>203</v>
      </c>
      <c r="R57" s="41">
        <f t="shared" ref="R57" si="334">IF(Q57&gt;0,(Q57/$AH57),"")</f>
        <v>0.13706954760297096</v>
      </c>
      <c r="S57" s="13">
        <f>SUMIFS(Raw!$K:$K,Raw!$J:$J,S$6,Raw!$B:$B,$B$5,Raw!$H:$H,$A57)</f>
        <v>126</v>
      </c>
      <c r="T57" s="41">
        <f t="shared" ref="T57" si="335">IF(S57&gt;0,(S57/$AH57),"")</f>
        <v>8.507765023632681E-2</v>
      </c>
      <c r="U57" s="13">
        <f>SUMIFS(Raw!$K:$K,Raw!$J:$J,U$6,Raw!$B:$B,$B$5,Raw!$H:$H,$A57)</f>
        <v>200</v>
      </c>
      <c r="V57" s="41">
        <f t="shared" ref="V57" si="336">IF(U57&gt;0,(U57/$AH57),"")</f>
        <v>0.13504388926401081</v>
      </c>
      <c r="W57" s="13">
        <f>SUMIFS(Raw!$K:$K,Raw!$J:$J,W$6,Raw!$B:$B,$B$5,Raw!$H:$H,$A57)</f>
        <v>0</v>
      </c>
      <c r="X57" s="41" t="str">
        <f t="shared" ref="X57" si="337">IF(W57&gt;0,(W57/$AH57),"")</f>
        <v/>
      </c>
      <c r="Y57" s="13">
        <f>SUMIFS(Raw!$K:$K,Raw!$J:$J,Y$6,Raw!$B:$B,$B$5,Raw!$H:$H,$A57)</f>
        <v>131</v>
      </c>
      <c r="Z57" s="41">
        <f t="shared" ref="Z57" si="338">IF(Y57&gt;0,(Y57/$AH57),"")</f>
        <v>8.8453747467927071E-2</v>
      </c>
      <c r="AA57" s="13">
        <f>SUMIFS(Raw!$K:$K,Raw!$J:$J,AA$6,Raw!$B:$B,$B$5,Raw!$H:$H,$A57)</f>
        <v>285</v>
      </c>
      <c r="AB57" s="41">
        <f t="shared" ref="AB57" si="339">IF(AA57&gt;0,(AA57/$AH57),"")</f>
        <v>0.19243754220121539</v>
      </c>
      <c r="AC57" s="13">
        <f>SUMIFS(Raw!$K:$K,Raw!$J:$J,AC$6,Raw!$B:$B,$B$5,Raw!$H:$H,$A57)</f>
        <v>17</v>
      </c>
      <c r="AD57" s="41">
        <f t="shared" ref="AD57" si="340">IF(AC57&gt;0,(AC57/$AH57),"")</f>
        <v>1.1478730587440918E-2</v>
      </c>
      <c r="AH57" s="42">
        <f t="shared" si="298"/>
        <v>1481</v>
      </c>
    </row>
    <row r="58" spans="1:34" x14ac:dyDescent="0.2">
      <c r="A58" s="9" t="str">
        <f>IF(Refs!A51="","",Refs!A51)</f>
        <v>111AH2</v>
      </c>
      <c r="B58" s="2" t="str">
        <f>IF(Refs!B51="","",Refs!B51)</f>
        <v>Gloucestershire</v>
      </c>
      <c r="C58" s="9"/>
      <c r="D58" s="13">
        <f>SUMIFS(Raw!$K:$K,Raw!$J:$J,D$6,Raw!$B:$B,$B$5,Raw!$H:$H,$A58)</f>
        <v>8740</v>
      </c>
      <c r="E58" s="13">
        <f>SUMIFS(Raw!$K:$K,Raw!$J:$J,E$6,Raw!$B:$B,$B$5,Raw!$H:$H,$A58)</f>
        <v>539</v>
      </c>
      <c r="F58" s="13">
        <f>SUMIFS(Raw!$K:$K,Raw!$J:$J,F$6,Raw!$B:$B,$B$5,Raw!$H:$H,$A58)</f>
        <v>326</v>
      </c>
      <c r="G58" s="13">
        <f>SUMIFS(Raw!$K:$K,Raw!$J:$J,G$6,Raw!$B:$B,$B$5,Raw!$H:$H,$A58)</f>
        <v>98</v>
      </c>
      <c r="H58" s="13">
        <f>SUMIFS(Raw!$K:$K,Raw!$J:$J,H$6,Raw!$B:$B,$B$5,Raw!$H:$H,$A58)</f>
        <v>34</v>
      </c>
      <c r="I58" s="13">
        <f>SUMIFS(Raw!$K:$K,Raw!$J:$J,I$6,Raw!$B:$B,$B$5,Raw!$H:$H,$A58)</f>
        <v>34</v>
      </c>
      <c r="J58" s="13">
        <f>SUMIFS(Raw!$K:$K,Raw!$J:$J,J$6,Raw!$B:$B,$B$5,Raw!$H:$H,$A58)</f>
        <v>47</v>
      </c>
      <c r="K58" s="13">
        <f>SUMIFS(Raw!$K:$K,Raw!$J:$J,K$6,Raw!$B:$B,$B$5,Raw!$H:$H,$A58)</f>
        <v>0</v>
      </c>
      <c r="L58" s="41">
        <f t="shared" si="289"/>
        <v>0.7866419294990723</v>
      </c>
      <c r="M58" s="41">
        <f t="shared" si="290"/>
        <v>0.150278293135436</v>
      </c>
      <c r="N58" s="65"/>
      <c r="O58" s="13">
        <f>SUMIFS(Raw!$K:$K,Raw!$J:$J,O$6,Raw!$B:$B,$B$5,Raw!$H:$H,$A58)</f>
        <v>162</v>
      </c>
      <c r="P58" s="41">
        <f t="shared" si="4"/>
        <v>0.30055658627087201</v>
      </c>
      <c r="Q58" s="13">
        <f>SUMIFS(Raw!$K:$K,Raw!$J:$J,Q$6,Raw!$B:$B,$B$5,Raw!$H:$H,$A58)</f>
        <v>51</v>
      </c>
      <c r="R58" s="41">
        <f t="shared" ref="R58" si="341">IF(Q58&gt;0,(Q58/$AH58),"")</f>
        <v>9.4619666048237475E-2</v>
      </c>
      <c r="S58" s="13">
        <f>SUMIFS(Raw!$K:$K,Raw!$J:$J,S$6,Raw!$B:$B,$B$5,Raw!$H:$H,$A58)</f>
        <v>67</v>
      </c>
      <c r="T58" s="41">
        <f t="shared" ref="T58" si="342">IF(S58&gt;0,(S58/$AH58),"")</f>
        <v>0.12430426716141002</v>
      </c>
      <c r="U58" s="13">
        <f>SUMIFS(Raw!$K:$K,Raw!$J:$J,U$6,Raw!$B:$B,$B$5,Raw!$H:$H,$A58)</f>
        <v>154</v>
      </c>
      <c r="V58" s="41">
        <f t="shared" ref="V58" si="343">IF(U58&gt;0,(U58/$AH58),"")</f>
        <v>0.2857142857142857</v>
      </c>
      <c r="W58" s="13">
        <f>SUMIFS(Raw!$K:$K,Raw!$J:$J,W$6,Raw!$B:$B,$B$5,Raw!$H:$H,$A58)</f>
        <v>24</v>
      </c>
      <c r="X58" s="41">
        <f t="shared" ref="X58" si="344">IF(W58&gt;0,(W58/$AH58),"")</f>
        <v>4.4526901669758812E-2</v>
      </c>
      <c r="Y58" s="13">
        <f>SUMIFS(Raw!$K:$K,Raw!$J:$J,Y$6,Raw!$B:$B,$B$5,Raw!$H:$H,$A58)</f>
        <v>32</v>
      </c>
      <c r="Z58" s="41">
        <f t="shared" ref="Z58" si="345">IF(Y58&gt;0,(Y58/$AH58),"")</f>
        <v>5.9369202226345084E-2</v>
      </c>
      <c r="AA58" s="13">
        <f>SUMIFS(Raw!$K:$K,Raw!$J:$J,AA$6,Raw!$B:$B,$B$5,Raw!$H:$H,$A58)</f>
        <v>46</v>
      </c>
      <c r="AB58" s="41">
        <f t="shared" ref="AB58" si="346">IF(AA58&gt;0,(AA58/$AH58),"")</f>
        <v>8.534322820037106E-2</v>
      </c>
      <c r="AC58" s="13">
        <f>SUMIFS(Raw!$K:$K,Raw!$J:$J,AC$6,Raw!$B:$B,$B$5,Raw!$H:$H,$A58)</f>
        <v>3</v>
      </c>
      <c r="AD58" s="41">
        <f t="shared" ref="AD58" si="347">IF(AC58&gt;0,(AC58/$AH58),"")</f>
        <v>5.5658627087198514E-3</v>
      </c>
      <c r="AH58" s="42">
        <f t="shared" si="298"/>
        <v>539</v>
      </c>
    </row>
    <row r="59" spans="1:34" x14ac:dyDescent="0.2">
      <c r="A59" s="9" t="str">
        <f>IF(Refs!A52="","",Refs!A52)</f>
        <v>111AH8</v>
      </c>
      <c r="B59" s="2" t="str">
        <f>IF(Refs!B52="","",Refs!B52)</f>
        <v>Somerset (Devon Doctors)</v>
      </c>
      <c r="C59" s="9"/>
      <c r="D59" s="13">
        <f>SUMIFS(Raw!$K:$K,Raw!$J:$J,D$6,Raw!$B:$B,$B$5,Raw!$H:$H,$A59)</f>
        <v>0</v>
      </c>
      <c r="E59" s="13">
        <f>SUMIFS(Raw!$K:$K,Raw!$J:$J,E$6,Raw!$B:$B,$B$5,Raw!$H:$H,$A59)</f>
        <v>0</v>
      </c>
      <c r="F59" s="13">
        <f>SUMIFS(Raw!$K:$K,Raw!$J:$J,F$6,Raw!$B:$B,$B$5,Raw!$H:$H,$A59)</f>
        <v>0</v>
      </c>
      <c r="G59" s="13">
        <f>SUMIFS(Raw!$K:$K,Raw!$J:$J,G$6,Raw!$B:$B,$B$5,Raw!$H:$H,$A59)</f>
        <v>0</v>
      </c>
      <c r="H59" s="13">
        <f>SUMIFS(Raw!$K:$K,Raw!$J:$J,H$6,Raw!$B:$B,$B$5,Raw!$H:$H,$A59)</f>
        <v>0</v>
      </c>
      <c r="I59" s="13">
        <f>SUMIFS(Raw!$K:$K,Raw!$J:$J,I$6,Raw!$B:$B,$B$5,Raw!$H:$H,$A59)</f>
        <v>0</v>
      </c>
      <c r="J59" s="13">
        <f>SUMIFS(Raw!$K:$K,Raw!$J:$J,J$6,Raw!$B:$B,$B$5,Raw!$H:$H,$A59)</f>
        <v>0</v>
      </c>
      <c r="K59" s="13">
        <f>SUMIFS(Raw!$K:$K,Raw!$J:$J,K$6,Raw!$B:$B,$B$5,Raw!$H:$H,$A59)</f>
        <v>0</v>
      </c>
      <c r="L59" s="41" t="str">
        <f t="shared" si="289"/>
        <v/>
      </c>
      <c r="M59" s="41" t="str">
        <f t="shared" si="290"/>
        <v/>
      </c>
      <c r="N59" s="65"/>
      <c r="O59" s="13">
        <f>SUMIFS(Raw!$K:$K,Raw!$J:$J,O$6,Raw!$B:$B,$B$5,Raw!$H:$H,$A59)</f>
        <v>0</v>
      </c>
      <c r="P59" s="41" t="str">
        <f t="shared" si="4"/>
        <v/>
      </c>
      <c r="Q59" s="13">
        <f>SUMIFS(Raw!$K:$K,Raw!$J:$J,Q$6,Raw!$B:$B,$B$5,Raw!$H:$H,$A59)</f>
        <v>0</v>
      </c>
      <c r="R59" s="41" t="str">
        <f t="shared" ref="R59" si="348">IF(Q59&gt;0,(Q59/$AH59),"")</f>
        <v/>
      </c>
      <c r="S59" s="13">
        <f>SUMIFS(Raw!$K:$K,Raw!$J:$J,S$6,Raw!$B:$B,$B$5,Raw!$H:$H,$A59)</f>
        <v>0</v>
      </c>
      <c r="T59" s="41" t="str">
        <f t="shared" ref="T59" si="349">IF(S59&gt;0,(S59/$AH59),"")</f>
        <v/>
      </c>
      <c r="U59" s="13">
        <f>SUMIFS(Raw!$K:$K,Raw!$J:$J,U$6,Raw!$B:$B,$B$5,Raw!$H:$H,$A59)</f>
        <v>0</v>
      </c>
      <c r="V59" s="41" t="str">
        <f t="shared" ref="V59" si="350">IF(U59&gt;0,(U59/$AH59),"")</f>
        <v/>
      </c>
      <c r="W59" s="13">
        <f>SUMIFS(Raw!$K:$K,Raw!$J:$J,W$6,Raw!$B:$B,$B$5,Raw!$H:$H,$A59)</f>
        <v>0</v>
      </c>
      <c r="X59" s="41" t="str">
        <f t="shared" ref="X59" si="351">IF(W59&gt;0,(W59/$AH59),"")</f>
        <v/>
      </c>
      <c r="Y59" s="13">
        <f>SUMIFS(Raw!$K:$K,Raw!$J:$J,Y$6,Raw!$B:$B,$B$5,Raw!$H:$H,$A59)</f>
        <v>0</v>
      </c>
      <c r="Z59" s="41" t="str">
        <f t="shared" ref="Z59" si="352">IF(Y59&gt;0,(Y59/$AH59),"")</f>
        <v/>
      </c>
      <c r="AA59" s="13">
        <f>SUMIFS(Raw!$K:$K,Raw!$J:$J,AA$6,Raw!$B:$B,$B$5,Raw!$H:$H,$A59)</f>
        <v>0</v>
      </c>
      <c r="AB59" s="41" t="str">
        <f t="shared" ref="AB59" si="353">IF(AA59&gt;0,(AA59/$AH59),"")</f>
        <v/>
      </c>
      <c r="AC59" s="13">
        <f>SUMIFS(Raw!$K:$K,Raw!$J:$J,AC$6,Raw!$B:$B,$B$5,Raw!$H:$H,$A59)</f>
        <v>0</v>
      </c>
      <c r="AD59" s="41" t="str">
        <f t="shared" ref="AD59" si="354">IF(AC59&gt;0,(AC59/$AH59),"")</f>
        <v/>
      </c>
      <c r="AH59" s="42">
        <f t="shared" si="298"/>
        <v>0</v>
      </c>
    </row>
    <row r="60" spans="1:34" x14ac:dyDescent="0.2">
      <c r="A60" s="9" t="str">
        <f>IF(Refs!A53="","",Refs!A53)</f>
        <v>111AL5</v>
      </c>
      <c r="B60" s="2" t="str">
        <f>IF(Refs!B53="","",Refs!B53)</f>
        <v>Somerset (HUC)</v>
      </c>
      <c r="C60" s="9"/>
      <c r="D60" s="13">
        <f>SUMIFS(Raw!$K:$K,Raw!$J:$J,D$6,Raw!$B:$B,$B$5,Raw!$H:$H,$A60)</f>
        <v>1972</v>
      </c>
      <c r="E60" s="13">
        <f>SUMIFS(Raw!$K:$K,Raw!$J:$J,E$6,Raw!$B:$B,$B$5,Raw!$H:$H,$A60)</f>
        <v>435</v>
      </c>
      <c r="F60" s="13">
        <f>SUMIFS(Raw!$K:$K,Raw!$J:$J,F$6,Raw!$B:$B,$B$5,Raw!$H:$H,$A60)</f>
        <v>302</v>
      </c>
      <c r="G60" s="13">
        <f>SUMIFS(Raw!$K:$K,Raw!$J:$J,G$6,Raw!$B:$B,$B$5,Raw!$H:$H,$A60)</f>
        <v>62</v>
      </c>
      <c r="H60" s="13">
        <f>SUMIFS(Raw!$K:$K,Raw!$J:$J,H$6,Raw!$B:$B,$B$5,Raw!$H:$H,$A60)</f>
        <v>26</v>
      </c>
      <c r="I60" s="13">
        <f>SUMIFS(Raw!$K:$K,Raw!$J:$J,I$6,Raw!$B:$B,$B$5,Raw!$H:$H,$A60)</f>
        <v>18</v>
      </c>
      <c r="J60" s="13">
        <f>SUMIFS(Raw!$K:$K,Raw!$J:$J,J$6,Raw!$B:$B,$B$5,Raw!$H:$H,$A60)</f>
        <v>18</v>
      </c>
      <c r="K60" s="13">
        <f>SUMIFS(Raw!$K:$K,Raw!$J:$J,K$6,Raw!$B:$B,$B$5,Raw!$H:$H,$A60)</f>
        <v>9</v>
      </c>
      <c r="L60" s="41">
        <f t="shared" si="289"/>
        <v>0.85446009389671362</v>
      </c>
      <c r="M60" s="41">
        <f t="shared" si="290"/>
        <v>8.4507042253521125E-2</v>
      </c>
      <c r="N60" s="65"/>
      <c r="O60" s="13">
        <f>SUMIFS(Raw!$K:$K,Raw!$J:$J,O$6,Raw!$B:$B,$B$5,Raw!$H:$H,$A60)</f>
        <v>112</v>
      </c>
      <c r="P60" s="41">
        <f t="shared" si="4"/>
        <v>0.25747126436781609</v>
      </c>
      <c r="Q60" s="13">
        <f>SUMIFS(Raw!$K:$K,Raw!$J:$J,Q$6,Raw!$B:$B,$B$5,Raw!$H:$H,$A60)</f>
        <v>25</v>
      </c>
      <c r="R60" s="41">
        <f t="shared" ref="R60" si="355">IF(Q60&gt;0,(Q60/$AH60),"")</f>
        <v>5.7471264367816091E-2</v>
      </c>
      <c r="S60" s="13">
        <f>SUMIFS(Raw!$K:$K,Raw!$J:$J,S$6,Raw!$B:$B,$B$5,Raw!$H:$H,$A60)</f>
        <v>96</v>
      </c>
      <c r="T60" s="41">
        <f t="shared" ref="T60" si="356">IF(S60&gt;0,(S60/$AH60),"")</f>
        <v>0.22068965517241379</v>
      </c>
      <c r="U60" s="13">
        <f>SUMIFS(Raw!$K:$K,Raw!$J:$J,U$6,Raw!$B:$B,$B$5,Raw!$H:$H,$A60)</f>
        <v>119</v>
      </c>
      <c r="V60" s="41">
        <f t="shared" ref="V60" si="357">IF(U60&gt;0,(U60/$AH60),"")</f>
        <v>0.27356321839080461</v>
      </c>
      <c r="W60" s="13">
        <f>SUMIFS(Raw!$K:$K,Raw!$J:$J,W$6,Raw!$B:$B,$B$5,Raw!$H:$H,$A60)</f>
        <v>11</v>
      </c>
      <c r="X60" s="41">
        <f t="shared" ref="X60" si="358">IF(W60&gt;0,(W60/$AH60),"")</f>
        <v>2.528735632183908E-2</v>
      </c>
      <c r="Y60" s="13">
        <f>SUMIFS(Raw!$K:$K,Raw!$J:$J,Y$6,Raw!$B:$B,$B$5,Raw!$H:$H,$A60)</f>
        <v>30</v>
      </c>
      <c r="Z60" s="41">
        <f t="shared" ref="Z60" si="359">IF(Y60&gt;0,(Y60/$AH60),"")</f>
        <v>6.8965517241379309E-2</v>
      </c>
      <c r="AA60" s="13">
        <f>SUMIFS(Raw!$K:$K,Raw!$J:$J,AA$6,Raw!$B:$B,$B$5,Raw!$H:$H,$A60)</f>
        <v>38</v>
      </c>
      <c r="AB60" s="41">
        <f t="shared" ref="AB60" si="360">IF(AA60&gt;0,(AA60/$AH60),"")</f>
        <v>8.7356321839080459E-2</v>
      </c>
      <c r="AC60" s="13">
        <f>SUMIFS(Raw!$K:$K,Raw!$J:$J,AC$6,Raw!$B:$B,$B$5,Raw!$H:$H,$A60)</f>
        <v>4</v>
      </c>
      <c r="AD60" s="41">
        <f t="shared" ref="AD60" si="361">IF(AC60&gt;0,(AC60/$AH60),"")</f>
        <v>9.1954022988505746E-3</v>
      </c>
      <c r="AH60" s="42">
        <f t="shared" si="298"/>
        <v>435</v>
      </c>
    </row>
    <row r="61" spans="1:34" ht="22.15" customHeight="1" x14ac:dyDescent="0.2">
      <c r="A61" s="9" t="str">
        <f>IF(Refs!A54="","",Refs!A54)</f>
        <v>111SA1</v>
      </c>
      <c r="B61" s="2" t="str">
        <f>IF(Refs!B54="","",Refs!B54)</f>
        <v>Service Advisor Modules (IC24)</v>
      </c>
      <c r="C61" s="9"/>
      <c r="D61" s="13">
        <f>SUMIFS(Raw!$K:$K,Raw!$J:$J,D$6,Raw!$B:$B,$B$5,Raw!$H:$H,$A61)</f>
        <v>0</v>
      </c>
      <c r="E61" s="13">
        <f>SUMIFS(Raw!$K:$K,Raw!$J:$J,E$6,Raw!$B:$B,$B$5,Raw!$H:$H,$A61)</f>
        <v>0</v>
      </c>
      <c r="F61" s="13">
        <f>SUMIFS(Raw!$K:$K,Raw!$J:$J,F$6,Raw!$B:$B,$B$5,Raw!$H:$H,$A61)</f>
        <v>0</v>
      </c>
      <c r="G61" s="13">
        <f>SUMIFS(Raw!$K:$K,Raw!$J:$J,G$6,Raw!$B:$B,$B$5,Raw!$H:$H,$A61)</f>
        <v>0</v>
      </c>
      <c r="H61" s="13">
        <f>SUMIFS(Raw!$K:$K,Raw!$J:$J,H$6,Raw!$B:$B,$B$5,Raw!$H:$H,$A61)</f>
        <v>0</v>
      </c>
      <c r="I61" s="13">
        <f>SUMIFS(Raw!$K:$K,Raw!$J:$J,I$6,Raw!$B:$B,$B$5,Raw!$H:$H,$A61)</f>
        <v>0</v>
      </c>
      <c r="J61" s="13">
        <f>SUMIFS(Raw!$K:$K,Raw!$J:$J,J$6,Raw!$B:$B,$B$5,Raw!$H:$H,$A61)</f>
        <v>0</v>
      </c>
      <c r="K61" s="13">
        <f>SUMIFS(Raw!$K:$K,Raw!$J:$J,K$6,Raw!$B:$B,$B$5,Raw!$H:$H,$A61)</f>
        <v>0</v>
      </c>
      <c r="L61" s="41" t="str">
        <f t="shared" si="289"/>
        <v/>
      </c>
      <c r="M61" s="41" t="str">
        <f t="shared" si="290"/>
        <v/>
      </c>
      <c r="N61" s="65"/>
      <c r="O61" s="13">
        <f>SUMIFS(Raw!$K:$K,Raw!$J:$J,O$6,Raw!$B:$B,$B$5,Raw!$H:$H,$A61)</f>
        <v>0</v>
      </c>
      <c r="P61" s="41" t="str">
        <f t="shared" si="4"/>
        <v/>
      </c>
      <c r="Q61" s="13">
        <f>SUMIFS(Raw!$K:$K,Raw!$J:$J,Q$6,Raw!$B:$B,$B$5,Raw!$H:$H,$A61)</f>
        <v>0</v>
      </c>
      <c r="R61" s="41" t="str">
        <f t="shared" ref="R61" si="362">IF(Q61&gt;0,(Q61/$AH61),"")</f>
        <v/>
      </c>
      <c r="S61" s="13">
        <f>SUMIFS(Raw!$K:$K,Raw!$J:$J,S$6,Raw!$B:$B,$B$5,Raw!$H:$H,$A61)</f>
        <v>0</v>
      </c>
      <c r="T61" s="41" t="str">
        <f t="shared" ref="T61" si="363">IF(S61&gt;0,(S61/$AH61),"")</f>
        <v/>
      </c>
      <c r="U61" s="13">
        <f>SUMIFS(Raw!$K:$K,Raw!$J:$J,U$6,Raw!$B:$B,$B$5,Raw!$H:$H,$A61)</f>
        <v>0</v>
      </c>
      <c r="V61" s="41" t="str">
        <f t="shared" ref="V61" si="364">IF(U61&gt;0,(U61/$AH61),"")</f>
        <v/>
      </c>
      <c r="W61" s="13">
        <f>SUMIFS(Raw!$K:$K,Raw!$J:$J,W$6,Raw!$B:$B,$B$5,Raw!$H:$H,$A61)</f>
        <v>0</v>
      </c>
      <c r="X61" s="41" t="str">
        <f t="shared" ref="X61" si="365">IF(W61&gt;0,(W61/$AH61),"")</f>
        <v/>
      </c>
      <c r="Y61" s="13">
        <f>SUMIFS(Raw!$K:$K,Raw!$J:$J,Y$6,Raw!$B:$B,$B$5,Raw!$H:$H,$A61)</f>
        <v>0</v>
      </c>
      <c r="Z61" s="41" t="str">
        <f t="shared" ref="Z61" si="366">IF(Y61&gt;0,(Y61/$AH61),"")</f>
        <v/>
      </c>
      <c r="AA61" s="13">
        <f>SUMIFS(Raw!$K:$K,Raw!$J:$J,AA$6,Raw!$B:$B,$B$5,Raw!$H:$H,$A61)</f>
        <v>0</v>
      </c>
      <c r="AB61" s="41" t="str">
        <f t="shared" ref="AB61" si="367">IF(AA61&gt;0,(AA61/$AH61),"")</f>
        <v/>
      </c>
      <c r="AC61" s="13">
        <f>SUMIFS(Raw!$K:$K,Raw!$J:$J,AC$6,Raw!$B:$B,$B$5,Raw!$H:$H,$A61)</f>
        <v>0</v>
      </c>
      <c r="AD61" s="41" t="str">
        <f t="shared" ref="AD61" si="368">IF(AC61&gt;0,(AC61/$AH61),"")</f>
        <v/>
      </c>
      <c r="AH61" s="42">
        <f t="shared" si="298"/>
        <v>0</v>
      </c>
    </row>
    <row r="62" spans="1:34" x14ac:dyDescent="0.2">
      <c r="A62" s="9" t="str">
        <f>IF(Refs!A55="","",Refs!A55)</f>
        <v>111NR1</v>
      </c>
      <c r="B62" s="2" t="str">
        <f>IF(Refs!B55="","",Refs!B55)</f>
        <v>National Resilience (Vocare)</v>
      </c>
      <c r="C62" s="9"/>
      <c r="D62" s="13">
        <f>SUMIFS(Raw!$K:$K,Raw!$J:$J,D$6,Raw!$B:$B,$B$5,Raw!$H:$H,$A62)</f>
        <v>354200</v>
      </c>
      <c r="E62" s="13">
        <f>SUMIFS(Raw!$K:$K,Raw!$J:$J,E$6,Raw!$B:$B,$B$5,Raw!$H:$H,$A62)</f>
        <v>13318</v>
      </c>
      <c r="F62" s="13">
        <f>SUMIFS(Raw!$K:$K,Raw!$J:$J,F$6,Raw!$B:$B,$B$5,Raw!$H:$H,$A62)</f>
        <v>7529</v>
      </c>
      <c r="G62" s="13">
        <f>SUMIFS(Raw!$K:$K,Raw!$J:$J,G$6,Raw!$B:$B,$B$5,Raw!$H:$H,$A62)</f>
        <v>1470</v>
      </c>
      <c r="H62" s="13">
        <f>SUMIFS(Raw!$K:$K,Raw!$J:$J,H$6,Raw!$B:$B,$B$5,Raw!$H:$H,$A62)</f>
        <v>719</v>
      </c>
      <c r="I62" s="13">
        <f>SUMIFS(Raw!$K:$K,Raw!$J:$J,I$6,Raw!$B:$B,$B$5,Raw!$H:$H,$A62)</f>
        <v>969</v>
      </c>
      <c r="J62" s="13">
        <f>SUMIFS(Raw!$K:$K,Raw!$J:$J,J$6,Raw!$B:$B,$B$5,Raw!$H:$H,$A62)</f>
        <v>2557</v>
      </c>
      <c r="K62" s="13">
        <f>SUMIFS(Raw!$K:$K,Raw!$J:$J,K$6,Raw!$B:$B,$B$5,Raw!$H:$H,$A62)</f>
        <v>74</v>
      </c>
      <c r="L62" s="41">
        <f t="shared" ref="L62" si="369">IF(E62&gt;0,SUM((F62+G62)/SUM(F62:J62)),"")</f>
        <v>0.67947749924494105</v>
      </c>
      <c r="M62" s="41">
        <f t="shared" ref="M62" si="370">IF(F62&gt;0,SUM((I62+J62)/SUM(F62:J62)),"")</f>
        <v>0.26623376623376621</v>
      </c>
      <c r="N62" s="65"/>
      <c r="O62" s="13">
        <f>SUMIFS(Raw!$K:$K,Raw!$J:$J,O$6,Raw!$B:$B,$B$5,Raw!$H:$H,$A62)</f>
        <v>3389</v>
      </c>
      <c r="P62" s="41">
        <f t="shared" si="4"/>
        <v>0.254467637783451</v>
      </c>
      <c r="Q62" s="13">
        <f>SUMIFS(Raw!$K:$K,Raw!$J:$J,Q$6,Raw!$B:$B,$B$5,Raw!$H:$H,$A62)</f>
        <v>3556</v>
      </c>
      <c r="R62" s="41">
        <f t="shared" ref="R62" si="371">IF(Q62&gt;0,(Q62/$AH62),"")</f>
        <v>0.26700705811683434</v>
      </c>
      <c r="S62" s="13">
        <f>SUMIFS(Raw!$K:$K,Raw!$J:$J,S$6,Raw!$B:$B,$B$5,Raw!$H:$H,$A62)</f>
        <v>1266</v>
      </c>
      <c r="T62" s="41">
        <f t="shared" ref="T62" si="372">IF(S62&gt;0,(S62/$AH62),"")</f>
        <v>9.5059318215948346E-2</v>
      </c>
      <c r="U62" s="13">
        <f>SUMIFS(Raw!$K:$K,Raw!$J:$J,U$6,Raw!$B:$B,$B$5,Raw!$H:$H,$A62)</f>
        <v>3429</v>
      </c>
      <c r="V62" s="41">
        <f t="shared" ref="V62" si="373">IF(U62&gt;0,(U62/$AH62),"")</f>
        <v>0.25747109175551885</v>
      </c>
      <c r="W62" s="13">
        <f>SUMIFS(Raw!$K:$K,Raw!$J:$J,W$6,Raw!$B:$B,$B$5,Raw!$H:$H,$A62)</f>
        <v>0</v>
      </c>
      <c r="X62" s="41" t="str">
        <f t="shared" ref="X62" si="374">IF(W62&gt;0,(W62/$AH62),"")</f>
        <v/>
      </c>
      <c r="Y62" s="13">
        <f>SUMIFS(Raw!$K:$K,Raw!$J:$J,Y$6,Raw!$B:$B,$B$5,Raw!$H:$H,$A62)</f>
        <v>0</v>
      </c>
      <c r="Z62" s="41" t="str">
        <f t="shared" ref="Z62" si="375">IF(Y62&gt;0,(Y62/$AH62),"")</f>
        <v/>
      </c>
      <c r="AA62" s="13">
        <f>SUMIFS(Raw!$K:$K,Raw!$J:$J,AA$6,Raw!$B:$B,$B$5,Raw!$H:$H,$A62)</f>
        <v>1678</v>
      </c>
      <c r="AB62" s="41">
        <f t="shared" ref="AB62" si="376">IF(AA62&gt;0,(AA62/$AH62),"")</f>
        <v>0.12599489412824749</v>
      </c>
      <c r="AC62" s="13">
        <f>SUMIFS(Raw!$K:$K,Raw!$J:$J,AC$6,Raw!$B:$B,$B$5,Raw!$H:$H,$A62)</f>
        <v>0</v>
      </c>
      <c r="AD62" s="41" t="str">
        <f t="shared" ref="AD62" si="377">IF(AC62&gt;0,(AC62/$AH62),"")</f>
        <v/>
      </c>
      <c r="AH62" s="42">
        <f t="shared" ref="AH62" si="378">SUM(AC62,AA62,Y62,W62,U62,S62,Q62,O62)</f>
        <v>13318</v>
      </c>
    </row>
    <row r="63" spans="1:34" x14ac:dyDescent="0.2">
      <c r="C63" s="9"/>
      <c r="D63" s="13"/>
      <c r="E63" s="13"/>
      <c r="F63" s="13"/>
      <c r="G63" s="13"/>
      <c r="H63" s="13"/>
      <c r="I63" s="13"/>
      <c r="J63" s="13"/>
      <c r="K63" s="13"/>
      <c r="L63" s="13"/>
      <c r="M63" s="13"/>
      <c r="N63" s="13"/>
      <c r="O63" s="13"/>
      <c r="P63" s="46"/>
      <c r="Q63" s="13"/>
      <c r="R63" s="46"/>
      <c r="S63" s="13"/>
      <c r="T63" s="46"/>
      <c r="U63" s="13"/>
      <c r="V63" s="46"/>
      <c r="W63" s="13"/>
      <c r="X63" s="46"/>
      <c r="Y63" s="13"/>
      <c r="Z63" s="46"/>
      <c r="AA63" s="13"/>
      <c r="AB63" s="46"/>
      <c r="AC63" s="13"/>
      <c r="AD63" s="46"/>
    </row>
    <row r="64" spans="1:34" x14ac:dyDescent="0.2">
      <c r="C64" s="9"/>
      <c r="D64" s="13"/>
      <c r="E64" s="13"/>
      <c r="F64" s="13"/>
      <c r="G64" s="13"/>
      <c r="H64" s="13"/>
      <c r="I64" s="13"/>
      <c r="J64" s="13"/>
      <c r="K64" s="13"/>
      <c r="L64" s="13"/>
      <c r="M64" s="13"/>
      <c r="N64" s="13"/>
      <c r="O64" s="13"/>
      <c r="P64" s="46"/>
      <c r="Q64" s="13"/>
      <c r="R64" s="46"/>
      <c r="S64" s="13"/>
      <c r="T64" s="46"/>
      <c r="U64" s="13"/>
      <c r="V64" s="46"/>
      <c r="W64" s="13"/>
      <c r="X64" s="46"/>
      <c r="Y64" s="13"/>
      <c r="Z64" s="46"/>
      <c r="AA64" s="13"/>
      <c r="AB64" s="46"/>
      <c r="AC64" s="13"/>
      <c r="AD64" s="46"/>
    </row>
    <row r="65" spans="1:30" ht="19.899999999999999" customHeight="1" x14ac:dyDescent="0.2">
      <c r="A65" s="96" t="s">
        <v>618</v>
      </c>
      <c r="C65" s="9"/>
      <c r="D65" s="13"/>
      <c r="E65" s="13"/>
      <c r="F65" s="13"/>
      <c r="G65" s="13"/>
      <c r="H65" s="13"/>
      <c r="I65" s="13"/>
      <c r="J65" s="13"/>
      <c r="K65" s="13"/>
      <c r="L65" s="13"/>
      <c r="M65" s="13"/>
      <c r="N65" s="13"/>
      <c r="O65" s="13"/>
      <c r="P65" s="46"/>
      <c r="Q65" s="13"/>
      <c r="R65" s="46"/>
      <c r="S65" s="13"/>
      <c r="T65" s="46"/>
      <c r="U65" s="13"/>
      <c r="V65" s="46"/>
      <c r="W65" s="13"/>
      <c r="X65" s="46"/>
      <c r="Y65" s="13"/>
      <c r="Z65" s="46"/>
      <c r="AA65" s="13"/>
      <c r="AB65" s="46"/>
      <c r="AC65" s="13"/>
      <c r="AD65" s="46"/>
    </row>
    <row r="66" spans="1:30" ht="198.6" customHeight="1" x14ac:dyDescent="0.2">
      <c r="A66" s="136" t="s">
        <v>639</v>
      </c>
      <c r="B66" s="136"/>
      <c r="C66" s="124"/>
      <c r="D66" s="124"/>
      <c r="E66" s="124"/>
      <c r="F66" s="35"/>
      <c r="G66" s="35"/>
      <c r="H66" s="35"/>
      <c r="I66" s="35"/>
      <c r="J66" s="35"/>
      <c r="K66" s="35"/>
      <c r="L66" s="35"/>
      <c r="M66" s="35"/>
      <c r="N66" s="35"/>
      <c r="O66" s="35"/>
      <c r="P66" s="47"/>
      <c r="Q66" s="35"/>
      <c r="R66" s="47"/>
      <c r="S66" s="35"/>
      <c r="T66" s="47"/>
      <c r="U66" s="35"/>
      <c r="V66" s="47"/>
      <c r="W66" s="35"/>
      <c r="X66" s="47"/>
      <c r="Y66" s="35"/>
      <c r="Z66" s="47"/>
      <c r="AA66" s="35"/>
      <c r="AB66" s="47"/>
      <c r="AC66" s="13"/>
      <c r="AD66" s="46"/>
    </row>
    <row r="67" spans="1:30" ht="87" customHeight="1" x14ac:dyDescent="0.2">
      <c r="A67" s="133" t="s">
        <v>620</v>
      </c>
      <c r="B67" s="133"/>
      <c r="C67" s="33"/>
      <c r="D67" s="35"/>
      <c r="E67" s="35"/>
      <c r="F67" s="35"/>
      <c r="G67" s="35"/>
      <c r="H67" s="35"/>
      <c r="I67" s="35"/>
      <c r="J67" s="35"/>
      <c r="K67" s="35"/>
      <c r="L67" s="35"/>
      <c r="M67" s="35"/>
      <c r="N67" s="35"/>
      <c r="O67" s="35"/>
      <c r="P67" s="47"/>
      <c r="Q67" s="35"/>
      <c r="R67" s="47"/>
      <c r="S67" s="35"/>
      <c r="T67" s="47"/>
      <c r="U67" s="35"/>
      <c r="V67" s="47"/>
      <c r="W67" s="35"/>
      <c r="X67" s="47"/>
      <c r="Y67" s="35"/>
      <c r="Z67" s="47"/>
      <c r="AA67" s="35"/>
      <c r="AB67" s="47"/>
      <c r="AC67" s="13"/>
      <c r="AD67" s="46"/>
    </row>
    <row r="68" spans="1:30" ht="67.150000000000006" customHeight="1" x14ac:dyDescent="0.2">
      <c r="A68" s="133" t="s">
        <v>554</v>
      </c>
      <c r="B68" s="133"/>
      <c r="C68" s="33"/>
      <c r="D68" s="35"/>
      <c r="E68" s="35"/>
      <c r="F68" s="35"/>
      <c r="G68" s="35"/>
      <c r="H68" s="35"/>
      <c r="I68" s="35"/>
      <c r="J68" s="35"/>
      <c r="K68" s="35"/>
      <c r="L68" s="35"/>
      <c r="M68" s="35"/>
      <c r="N68" s="35"/>
      <c r="O68" s="35"/>
      <c r="P68" s="47"/>
      <c r="Q68" s="35"/>
      <c r="R68" s="47"/>
      <c r="S68" s="35"/>
      <c r="T68" s="47"/>
      <c r="U68" s="35"/>
      <c r="V68" s="47"/>
      <c r="W68" s="35"/>
      <c r="X68" s="47"/>
      <c r="Y68" s="35"/>
      <c r="Z68" s="47"/>
      <c r="AA68" s="35"/>
      <c r="AB68" s="47"/>
      <c r="AC68" s="13"/>
      <c r="AD68" s="46"/>
    </row>
    <row r="69" spans="1:30" ht="79.150000000000006" customHeight="1" x14ac:dyDescent="0.2">
      <c r="A69" s="133" t="s">
        <v>566</v>
      </c>
      <c r="B69" s="133"/>
      <c r="C69" s="33"/>
      <c r="D69" s="35"/>
      <c r="E69" s="35"/>
      <c r="F69" s="35"/>
      <c r="G69" s="35"/>
      <c r="H69" s="35"/>
      <c r="I69" s="35"/>
      <c r="J69" s="35"/>
      <c r="K69" s="35"/>
      <c r="L69" s="35"/>
      <c r="M69" s="35"/>
      <c r="N69" s="35"/>
      <c r="O69" s="35"/>
      <c r="P69" s="47"/>
      <c r="Q69" s="35"/>
      <c r="R69" s="47"/>
      <c r="S69" s="35"/>
      <c r="T69" s="47"/>
      <c r="U69" s="35"/>
      <c r="V69" s="47"/>
      <c r="W69" s="35"/>
      <c r="X69" s="47"/>
      <c r="Y69" s="35"/>
      <c r="Z69" s="47"/>
      <c r="AA69" s="35"/>
      <c r="AB69" s="47"/>
      <c r="AC69" s="13"/>
      <c r="AD69" s="46"/>
    </row>
    <row r="70" spans="1:30" ht="97.9" customHeight="1" x14ac:dyDescent="0.2">
      <c r="A70" s="133" t="s">
        <v>614</v>
      </c>
      <c r="B70" s="133"/>
      <c r="C70" s="33"/>
      <c r="D70" s="35"/>
      <c r="E70" s="35"/>
      <c r="F70" s="35"/>
      <c r="G70" s="35"/>
      <c r="H70" s="35"/>
      <c r="I70" s="35"/>
      <c r="J70" s="35"/>
      <c r="K70" s="35"/>
      <c r="L70" s="35"/>
      <c r="M70" s="35"/>
      <c r="N70" s="35"/>
      <c r="O70" s="35"/>
      <c r="P70" s="47"/>
      <c r="Q70" s="35"/>
      <c r="R70" s="47"/>
      <c r="S70" s="35"/>
      <c r="T70" s="47"/>
      <c r="U70" s="35"/>
      <c r="V70" s="47"/>
      <c r="W70" s="35"/>
      <c r="X70" s="47"/>
      <c r="Y70" s="35"/>
      <c r="Z70" s="47"/>
      <c r="AA70" s="35"/>
      <c r="AB70" s="47"/>
      <c r="AC70" s="13"/>
      <c r="AD70" s="46"/>
    </row>
    <row r="71" spans="1:30" ht="48" customHeight="1" x14ac:dyDescent="0.2">
      <c r="A71" s="133" t="s">
        <v>612</v>
      </c>
      <c r="B71" s="133"/>
      <c r="C71" s="33"/>
      <c r="D71" s="35"/>
      <c r="E71" s="35"/>
      <c r="F71" s="35"/>
      <c r="G71" s="35"/>
      <c r="H71" s="35"/>
      <c r="I71" s="35"/>
      <c r="J71" s="35"/>
      <c r="K71" s="35"/>
      <c r="L71" s="35"/>
      <c r="M71" s="35"/>
      <c r="N71" s="35"/>
      <c r="O71" s="35"/>
      <c r="P71" s="47"/>
      <c r="Q71" s="35"/>
      <c r="R71" s="47"/>
      <c r="S71" s="35"/>
      <c r="T71" s="47"/>
      <c r="U71" s="35"/>
      <c r="V71" s="47"/>
      <c r="W71" s="35"/>
      <c r="X71" s="47"/>
      <c r="Y71" s="35"/>
      <c r="Z71" s="47"/>
      <c r="AA71" s="35"/>
      <c r="AB71" s="47"/>
      <c r="AC71" s="13"/>
      <c r="AD71" s="46"/>
    </row>
    <row r="72" spans="1:30" ht="44.45" customHeight="1" x14ac:dyDescent="0.2">
      <c r="A72" s="133" t="s">
        <v>613</v>
      </c>
      <c r="B72" s="133"/>
      <c r="C72" s="33"/>
      <c r="D72" s="35"/>
      <c r="E72" s="35"/>
      <c r="F72" s="35"/>
      <c r="G72" s="35"/>
      <c r="H72" s="35"/>
      <c r="I72" s="35"/>
      <c r="J72" s="35"/>
      <c r="K72" s="35"/>
      <c r="L72" s="35"/>
      <c r="M72" s="35"/>
      <c r="N72" s="35"/>
      <c r="O72" s="35"/>
      <c r="P72" s="47"/>
      <c r="Q72" s="35"/>
      <c r="R72" s="47"/>
      <c r="S72" s="35"/>
      <c r="T72" s="47"/>
      <c r="U72" s="35"/>
      <c r="V72" s="47"/>
      <c r="W72" s="35"/>
      <c r="X72" s="47"/>
      <c r="Y72" s="35"/>
      <c r="Z72" s="47"/>
      <c r="AA72" s="35"/>
      <c r="AB72" s="47"/>
      <c r="AC72" s="13"/>
      <c r="AD72" s="46"/>
    </row>
    <row r="73" spans="1:30" ht="136.15" customHeight="1" x14ac:dyDescent="0.2">
      <c r="A73" s="133" t="s">
        <v>619</v>
      </c>
      <c r="B73" s="133"/>
      <c r="C73" s="33"/>
      <c r="D73" s="35"/>
      <c r="E73" s="35"/>
      <c r="F73" s="35"/>
      <c r="G73" s="35"/>
      <c r="H73" s="35"/>
      <c r="I73" s="35"/>
      <c r="J73" s="35"/>
      <c r="K73" s="35"/>
      <c r="L73" s="35"/>
      <c r="M73" s="35"/>
      <c r="N73" s="35"/>
      <c r="O73" s="35"/>
      <c r="P73" s="47"/>
      <c r="Q73" s="35"/>
      <c r="R73" s="47"/>
      <c r="S73" s="35"/>
      <c r="T73" s="47"/>
      <c r="U73" s="35"/>
      <c r="V73" s="47"/>
      <c r="W73" s="35"/>
      <c r="X73" s="47"/>
      <c r="Y73" s="35"/>
      <c r="Z73" s="47"/>
      <c r="AA73" s="35"/>
      <c r="AB73" s="47"/>
      <c r="AC73" s="13"/>
      <c r="AD73" s="46"/>
    </row>
    <row r="74" spans="1:30" ht="50.45" customHeight="1" x14ac:dyDescent="0.2">
      <c r="A74" s="133" t="s">
        <v>615</v>
      </c>
      <c r="B74" s="133"/>
      <c r="C74" s="33"/>
      <c r="D74" s="35"/>
      <c r="E74" s="35"/>
      <c r="F74" s="35"/>
      <c r="G74" s="35"/>
      <c r="H74" s="35"/>
      <c r="I74" s="35"/>
      <c r="J74" s="35"/>
      <c r="K74" s="35"/>
      <c r="L74" s="35"/>
      <c r="M74" s="35"/>
      <c r="N74" s="35"/>
      <c r="O74" s="35"/>
      <c r="P74" s="47"/>
      <c r="Q74" s="35"/>
      <c r="R74" s="47"/>
      <c r="S74" s="35"/>
      <c r="T74" s="47"/>
      <c r="U74" s="35"/>
      <c r="V74" s="47"/>
      <c r="W74" s="35"/>
      <c r="X74" s="47"/>
      <c r="Y74" s="35"/>
      <c r="Z74" s="47"/>
      <c r="AA74" s="35"/>
      <c r="AB74" s="47"/>
      <c r="AC74" s="13"/>
      <c r="AD74" s="46"/>
    </row>
    <row r="75" spans="1:30" ht="15" hidden="1" customHeight="1" x14ac:dyDescent="0.2">
      <c r="A75" s="90"/>
      <c r="B75" s="66" t="s">
        <v>560</v>
      </c>
      <c r="C75" s="67"/>
      <c r="D75" s="68">
        <f>D9</f>
        <v>719043</v>
      </c>
      <c r="E75" s="68">
        <f t="shared" ref="E75:AC75" si="379">E9</f>
        <v>39494</v>
      </c>
      <c r="F75" s="68">
        <f t="shared" si="379"/>
        <v>23589</v>
      </c>
      <c r="G75" s="68">
        <f t="shared" si="379"/>
        <v>5343</v>
      </c>
      <c r="H75" s="68">
        <f t="shared" si="379"/>
        <v>2189</v>
      </c>
      <c r="I75" s="68">
        <f t="shared" si="379"/>
        <v>2506</v>
      </c>
      <c r="J75" s="68">
        <f t="shared" si="379"/>
        <v>5319</v>
      </c>
      <c r="K75" s="68">
        <f t="shared" si="379"/>
        <v>548</v>
      </c>
      <c r="L75" s="68"/>
      <c r="M75" s="68"/>
      <c r="N75" s="68"/>
      <c r="O75" s="68">
        <f t="shared" si="379"/>
        <v>10377</v>
      </c>
      <c r="P75" s="69"/>
      <c r="Q75" s="68">
        <f t="shared" si="379"/>
        <v>7898</v>
      </c>
      <c r="R75" s="69"/>
      <c r="S75" s="68">
        <f t="shared" si="379"/>
        <v>4480</v>
      </c>
      <c r="T75" s="69"/>
      <c r="U75" s="68">
        <f t="shared" si="379"/>
        <v>9641</v>
      </c>
      <c r="V75" s="69"/>
      <c r="W75" s="68">
        <f t="shared" si="379"/>
        <v>703</v>
      </c>
      <c r="X75" s="69"/>
      <c r="Y75" s="68">
        <f t="shared" si="379"/>
        <v>1455</v>
      </c>
      <c r="Z75" s="69"/>
      <c r="AA75" s="68">
        <f t="shared" si="379"/>
        <v>4424</v>
      </c>
      <c r="AB75" s="69"/>
      <c r="AC75" s="68">
        <f t="shared" si="379"/>
        <v>261</v>
      </c>
      <c r="AD75" s="47"/>
    </row>
    <row r="76" spans="1:30" ht="15" hidden="1" customHeight="1" x14ac:dyDescent="0.2">
      <c r="A76" s="90"/>
      <c r="B76" s="66"/>
      <c r="C76" s="67"/>
      <c r="D76" s="68">
        <f>SUM(D11:D18)</f>
        <v>719043</v>
      </c>
      <c r="E76" s="68">
        <f t="shared" ref="E76:AC76" si="380">SUM(E11:E18)</f>
        <v>39494</v>
      </c>
      <c r="F76" s="68">
        <f t="shared" si="380"/>
        <v>23589</v>
      </c>
      <c r="G76" s="68">
        <f t="shared" si="380"/>
        <v>5343</v>
      </c>
      <c r="H76" s="68">
        <f t="shared" si="380"/>
        <v>2189</v>
      </c>
      <c r="I76" s="68">
        <f t="shared" si="380"/>
        <v>2506</v>
      </c>
      <c r="J76" s="68">
        <f t="shared" si="380"/>
        <v>5319</v>
      </c>
      <c r="K76" s="68">
        <f t="shared" si="380"/>
        <v>548</v>
      </c>
      <c r="L76" s="68"/>
      <c r="M76" s="68"/>
      <c r="N76" s="68"/>
      <c r="O76" s="68">
        <f t="shared" si="380"/>
        <v>10377</v>
      </c>
      <c r="P76" s="69"/>
      <c r="Q76" s="68">
        <f t="shared" si="380"/>
        <v>7898</v>
      </c>
      <c r="R76" s="69"/>
      <c r="S76" s="68">
        <f t="shared" si="380"/>
        <v>4480</v>
      </c>
      <c r="T76" s="69"/>
      <c r="U76" s="68">
        <f t="shared" si="380"/>
        <v>9641</v>
      </c>
      <c r="V76" s="69"/>
      <c r="W76" s="68">
        <f t="shared" si="380"/>
        <v>703</v>
      </c>
      <c r="X76" s="69"/>
      <c r="Y76" s="68">
        <f t="shared" si="380"/>
        <v>1455</v>
      </c>
      <c r="Z76" s="69"/>
      <c r="AA76" s="68">
        <f t="shared" si="380"/>
        <v>4424</v>
      </c>
      <c r="AB76" s="69"/>
      <c r="AC76" s="68">
        <f t="shared" si="380"/>
        <v>261</v>
      </c>
      <c r="AD76" s="47"/>
    </row>
    <row r="77" spans="1:30" ht="15" hidden="1" customHeight="1" x14ac:dyDescent="0.2">
      <c r="A77" s="90"/>
      <c r="B77" s="66"/>
      <c r="C77" s="67"/>
      <c r="D77" s="68">
        <f>SUM(D20:D62)</f>
        <v>719043</v>
      </c>
      <c r="E77" s="68">
        <f t="shared" ref="E77:AC77" si="381">SUM(E20:E62)</f>
        <v>39494</v>
      </c>
      <c r="F77" s="68">
        <f t="shared" si="381"/>
        <v>23589</v>
      </c>
      <c r="G77" s="68">
        <f t="shared" si="381"/>
        <v>5343</v>
      </c>
      <c r="H77" s="68">
        <f t="shared" si="381"/>
        <v>2189</v>
      </c>
      <c r="I77" s="68">
        <f t="shared" si="381"/>
        <v>2506</v>
      </c>
      <c r="J77" s="68">
        <f t="shared" si="381"/>
        <v>5319</v>
      </c>
      <c r="K77" s="68">
        <f t="shared" si="381"/>
        <v>548</v>
      </c>
      <c r="L77" s="68"/>
      <c r="M77" s="68"/>
      <c r="N77" s="68"/>
      <c r="O77" s="68">
        <f t="shared" si="381"/>
        <v>10377</v>
      </c>
      <c r="P77" s="68">
        <f t="shared" si="381"/>
        <v>9.4959806063898853</v>
      </c>
      <c r="Q77" s="68">
        <f t="shared" si="381"/>
        <v>7898</v>
      </c>
      <c r="R77" s="68"/>
      <c r="S77" s="68">
        <f t="shared" si="381"/>
        <v>4480</v>
      </c>
      <c r="T77" s="68"/>
      <c r="U77" s="68">
        <f t="shared" si="381"/>
        <v>9641</v>
      </c>
      <c r="V77" s="68"/>
      <c r="W77" s="68">
        <f t="shared" si="381"/>
        <v>703</v>
      </c>
      <c r="X77" s="68"/>
      <c r="Y77" s="68">
        <f t="shared" si="381"/>
        <v>1455</v>
      </c>
      <c r="Z77" s="68"/>
      <c r="AA77" s="68">
        <f t="shared" si="381"/>
        <v>4424</v>
      </c>
      <c r="AB77" s="68"/>
      <c r="AC77" s="68">
        <f t="shared" si="381"/>
        <v>261</v>
      </c>
      <c r="AD77" s="46"/>
    </row>
    <row r="78" spans="1:30" ht="15" hidden="1" customHeight="1" x14ac:dyDescent="0.2">
      <c r="B78" s="66"/>
      <c r="C78" s="67"/>
      <c r="D78" s="70" t="str">
        <f>IF(D77=D76,IF(D76=D75,IF(D87="OK","OK","ERROR")))</f>
        <v>OK</v>
      </c>
      <c r="E78" s="70" t="str">
        <f t="shared" ref="E78:K78" si="382">IF(E77=E76,IF(E76=E75,IF(E87="OK","OK","ERROR")))</f>
        <v>OK</v>
      </c>
      <c r="F78" s="70" t="str">
        <f t="shared" si="382"/>
        <v>OK</v>
      </c>
      <c r="G78" s="70" t="str">
        <f t="shared" si="382"/>
        <v>OK</v>
      </c>
      <c r="H78" s="70" t="str">
        <f t="shared" si="382"/>
        <v>OK</v>
      </c>
      <c r="I78" s="70" t="str">
        <f t="shared" si="382"/>
        <v>OK</v>
      </c>
      <c r="J78" s="70" t="str">
        <f t="shared" si="382"/>
        <v>OK</v>
      </c>
      <c r="K78" s="70" t="str">
        <f t="shared" si="382"/>
        <v>OK</v>
      </c>
      <c r="L78" s="70"/>
      <c r="M78" s="70"/>
      <c r="N78" s="70"/>
      <c r="O78" s="70" t="str">
        <f t="shared" ref="O78" si="383">IF(O77=O76,IF(O76=O75,IF(O87="OK","OK","ERROR")))</f>
        <v>OK</v>
      </c>
      <c r="P78" s="70"/>
      <c r="Q78" s="70" t="str">
        <f t="shared" ref="Q78" si="384">IF(Q77=Q76,IF(Q76=Q75,IF(Q87="OK","OK","ERROR")))</f>
        <v>OK</v>
      </c>
      <c r="R78" s="70"/>
      <c r="S78" s="70" t="str">
        <f t="shared" ref="S78" si="385">IF(S77=S76,IF(S76=S75,IF(S87="OK","OK","ERROR")))</f>
        <v>OK</v>
      </c>
      <c r="T78" s="70"/>
      <c r="U78" s="70" t="str">
        <f t="shared" ref="U78" si="386">IF(U77=U76,IF(U76=U75,IF(U87="OK","OK","ERROR")))</f>
        <v>OK</v>
      </c>
      <c r="V78" s="70"/>
      <c r="W78" s="70" t="str">
        <f t="shared" ref="W78" si="387">IF(W77=W76,IF(W76=W75,IF(W87="OK","OK","ERROR")))</f>
        <v>OK</v>
      </c>
      <c r="X78" s="70"/>
      <c r="Y78" s="70" t="str">
        <f t="shared" ref="Y78" si="388">IF(Y77=Y76,IF(Y76=Y75,IF(Y87="OK","OK","ERROR")))</f>
        <v>OK</v>
      </c>
      <c r="Z78" s="70"/>
      <c r="AA78" s="70" t="str">
        <f t="shared" ref="AA78" si="389">IF(AA77=AA76,IF(AA76=AA75,IF(AA87="OK","OK","ERROR")))</f>
        <v>OK</v>
      </c>
      <c r="AB78" s="70"/>
      <c r="AC78" s="70" t="str">
        <f t="shared" ref="AC78" si="390">IF(AC77=AC76,IF(AC76=AC75,IF(AC87="OK","OK","ERROR")))</f>
        <v>OK</v>
      </c>
      <c r="AD78" s="46"/>
    </row>
    <row r="79" spans="1:30" ht="15" hidden="1" customHeight="1" x14ac:dyDescent="0.2">
      <c r="B79" s="66" t="s">
        <v>582</v>
      </c>
      <c r="C79" s="67"/>
      <c r="D79" s="68">
        <f>D11-D20-D21</f>
        <v>0</v>
      </c>
      <c r="E79" s="68">
        <f t="shared" ref="E79:K79" si="391">E11-E20-E21</f>
        <v>0</v>
      </c>
      <c r="F79" s="68">
        <f t="shared" si="391"/>
        <v>0</v>
      </c>
      <c r="G79" s="68">
        <f t="shared" si="391"/>
        <v>0</v>
      </c>
      <c r="H79" s="68">
        <f t="shared" si="391"/>
        <v>0</v>
      </c>
      <c r="I79" s="68">
        <f t="shared" si="391"/>
        <v>0</v>
      </c>
      <c r="J79" s="68">
        <f t="shared" si="391"/>
        <v>0</v>
      </c>
      <c r="K79" s="68">
        <f t="shared" si="391"/>
        <v>0</v>
      </c>
      <c r="L79" s="68"/>
      <c r="M79" s="68"/>
      <c r="N79" s="68"/>
      <c r="O79" s="68">
        <f t="shared" ref="O79:AC79" si="392">O11-O20-O21</f>
        <v>0</v>
      </c>
      <c r="P79" s="68"/>
      <c r="Q79" s="68">
        <f t="shared" si="392"/>
        <v>0</v>
      </c>
      <c r="R79" s="68"/>
      <c r="S79" s="68">
        <f t="shared" si="392"/>
        <v>0</v>
      </c>
      <c r="T79" s="68"/>
      <c r="U79" s="68">
        <f t="shared" si="392"/>
        <v>0</v>
      </c>
      <c r="V79" s="68"/>
      <c r="W79" s="68">
        <f t="shared" si="392"/>
        <v>0</v>
      </c>
      <c r="X79" s="68"/>
      <c r="Y79" s="68">
        <f t="shared" si="392"/>
        <v>0</v>
      </c>
      <c r="Z79" s="68"/>
      <c r="AA79" s="68">
        <f t="shared" si="392"/>
        <v>0</v>
      </c>
      <c r="AB79" s="68"/>
      <c r="AC79" s="68">
        <f t="shared" si="392"/>
        <v>0</v>
      </c>
    </row>
    <row r="80" spans="1:30" ht="15" hidden="1" customHeight="1" x14ac:dyDescent="0.2">
      <c r="B80" s="66"/>
      <c r="C80" s="67"/>
      <c r="D80" s="68">
        <f>D12-D22</f>
        <v>0</v>
      </c>
      <c r="E80" s="68">
        <f t="shared" ref="E80:K80" si="393">E12-E22</f>
        <v>0</v>
      </c>
      <c r="F80" s="68">
        <f t="shared" si="393"/>
        <v>0</v>
      </c>
      <c r="G80" s="68">
        <f t="shared" si="393"/>
        <v>0</v>
      </c>
      <c r="H80" s="68">
        <f t="shared" si="393"/>
        <v>0</v>
      </c>
      <c r="I80" s="68">
        <f t="shared" si="393"/>
        <v>0</v>
      </c>
      <c r="J80" s="68">
        <f t="shared" si="393"/>
        <v>0</v>
      </c>
      <c r="K80" s="68">
        <f t="shared" si="393"/>
        <v>0</v>
      </c>
      <c r="L80" s="68"/>
      <c r="M80" s="68"/>
      <c r="N80" s="68"/>
      <c r="O80" s="68">
        <f t="shared" ref="O80:AC80" si="394">O12-O22</f>
        <v>0</v>
      </c>
      <c r="P80" s="68"/>
      <c r="Q80" s="68">
        <f t="shared" si="394"/>
        <v>0</v>
      </c>
      <c r="R80" s="68"/>
      <c r="S80" s="68">
        <f t="shared" si="394"/>
        <v>0</v>
      </c>
      <c r="T80" s="68"/>
      <c r="U80" s="68">
        <f t="shared" si="394"/>
        <v>0</v>
      </c>
      <c r="V80" s="68"/>
      <c r="W80" s="68">
        <f t="shared" si="394"/>
        <v>0</v>
      </c>
      <c r="X80" s="68"/>
      <c r="Y80" s="68">
        <f t="shared" si="394"/>
        <v>0</v>
      </c>
      <c r="Z80" s="68"/>
      <c r="AA80" s="68">
        <f t="shared" si="394"/>
        <v>0</v>
      </c>
      <c r="AB80" s="68"/>
      <c r="AC80" s="68">
        <f t="shared" si="394"/>
        <v>0</v>
      </c>
    </row>
    <row r="81" spans="2:29" hidden="1" x14ac:dyDescent="0.2">
      <c r="B81" s="66"/>
      <c r="C81" s="67"/>
      <c r="D81" s="68">
        <f>SUM(D13-(SUM(D23:D30)))</f>
        <v>0</v>
      </c>
      <c r="E81" s="68">
        <f t="shared" ref="E81:K81" si="395">SUM(E13-(SUM(E23:E30)))</f>
        <v>0</v>
      </c>
      <c r="F81" s="68">
        <f t="shared" si="395"/>
        <v>0</v>
      </c>
      <c r="G81" s="68">
        <f t="shared" si="395"/>
        <v>0</v>
      </c>
      <c r="H81" s="68">
        <f t="shared" si="395"/>
        <v>0</v>
      </c>
      <c r="I81" s="68">
        <f t="shared" si="395"/>
        <v>0</v>
      </c>
      <c r="J81" s="68">
        <f t="shared" si="395"/>
        <v>0</v>
      </c>
      <c r="K81" s="68">
        <f t="shared" si="395"/>
        <v>0</v>
      </c>
      <c r="L81" s="68"/>
      <c r="M81" s="68"/>
      <c r="N81" s="68"/>
      <c r="O81" s="68">
        <f t="shared" ref="O81:AC81" si="396">SUM(O13-(SUM(O23:O30)))</f>
        <v>0</v>
      </c>
      <c r="P81" s="68"/>
      <c r="Q81" s="68">
        <f t="shared" si="396"/>
        <v>0</v>
      </c>
      <c r="R81" s="68"/>
      <c r="S81" s="68">
        <f t="shared" si="396"/>
        <v>0</v>
      </c>
      <c r="T81" s="68"/>
      <c r="U81" s="68">
        <f t="shared" si="396"/>
        <v>0</v>
      </c>
      <c r="V81" s="68"/>
      <c r="W81" s="68">
        <f t="shared" si="396"/>
        <v>0</v>
      </c>
      <c r="X81" s="68"/>
      <c r="Y81" s="68">
        <f t="shared" si="396"/>
        <v>0</v>
      </c>
      <c r="Z81" s="68"/>
      <c r="AA81" s="68">
        <f t="shared" si="396"/>
        <v>0</v>
      </c>
      <c r="AB81" s="68"/>
      <c r="AC81" s="68">
        <f t="shared" si="396"/>
        <v>0</v>
      </c>
    </row>
    <row r="82" spans="2:29" hidden="1" x14ac:dyDescent="0.2">
      <c r="B82" s="66"/>
      <c r="C82" s="67"/>
      <c r="D82" s="68">
        <f>SUM(D14-(SUM(D31:D38)))</f>
        <v>0</v>
      </c>
      <c r="E82" s="68">
        <f t="shared" ref="E82:K82" si="397">SUM(E14-(SUM(E31:E38)))</f>
        <v>0</v>
      </c>
      <c r="F82" s="68">
        <f t="shared" si="397"/>
        <v>0</v>
      </c>
      <c r="G82" s="68">
        <f t="shared" si="397"/>
        <v>0</v>
      </c>
      <c r="H82" s="68">
        <f t="shared" si="397"/>
        <v>0</v>
      </c>
      <c r="I82" s="68">
        <f t="shared" si="397"/>
        <v>0</v>
      </c>
      <c r="J82" s="68">
        <f t="shared" si="397"/>
        <v>0</v>
      </c>
      <c r="K82" s="68">
        <f t="shared" si="397"/>
        <v>0</v>
      </c>
      <c r="L82" s="68"/>
      <c r="M82" s="68"/>
      <c r="N82" s="68"/>
      <c r="O82" s="68">
        <f t="shared" ref="O82:AC82" si="398">SUM(O14-(SUM(O31:O38)))</f>
        <v>0</v>
      </c>
      <c r="P82" s="68"/>
      <c r="Q82" s="68">
        <f t="shared" si="398"/>
        <v>0</v>
      </c>
      <c r="R82" s="68"/>
      <c r="S82" s="68">
        <f t="shared" si="398"/>
        <v>0</v>
      </c>
      <c r="T82" s="68"/>
      <c r="U82" s="68">
        <f t="shared" si="398"/>
        <v>0</v>
      </c>
      <c r="V82" s="68"/>
      <c r="W82" s="68">
        <f t="shared" si="398"/>
        <v>0</v>
      </c>
      <c r="X82" s="68"/>
      <c r="Y82" s="68">
        <f t="shared" si="398"/>
        <v>0</v>
      </c>
      <c r="Z82" s="68"/>
      <c r="AA82" s="68">
        <f t="shared" si="398"/>
        <v>0</v>
      </c>
      <c r="AB82" s="68"/>
      <c r="AC82" s="68">
        <f t="shared" si="398"/>
        <v>0</v>
      </c>
    </row>
    <row r="83" spans="2:29" hidden="1" x14ac:dyDescent="0.2">
      <c r="B83" s="66"/>
      <c r="C83" s="67"/>
      <c r="D83" s="68">
        <f>SUM(D15-(SUM(D39:D44)))</f>
        <v>0</v>
      </c>
      <c r="E83" s="68">
        <f t="shared" ref="E83:K83" si="399">SUM(E15-(SUM(E39:E44)))</f>
        <v>0</v>
      </c>
      <c r="F83" s="68">
        <f t="shared" si="399"/>
        <v>0</v>
      </c>
      <c r="G83" s="68">
        <f t="shared" si="399"/>
        <v>0</v>
      </c>
      <c r="H83" s="68">
        <f t="shared" si="399"/>
        <v>0</v>
      </c>
      <c r="I83" s="68">
        <f t="shared" si="399"/>
        <v>0</v>
      </c>
      <c r="J83" s="68">
        <f t="shared" si="399"/>
        <v>0</v>
      </c>
      <c r="K83" s="68">
        <f t="shared" si="399"/>
        <v>0</v>
      </c>
      <c r="L83" s="68"/>
      <c r="M83" s="68"/>
      <c r="N83" s="68"/>
      <c r="O83" s="68">
        <f t="shared" ref="O83:AC83" si="400">SUM(O15-(SUM(O39:O44)))</f>
        <v>0</v>
      </c>
      <c r="P83" s="68"/>
      <c r="Q83" s="68">
        <f t="shared" si="400"/>
        <v>0</v>
      </c>
      <c r="R83" s="68"/>
      <c r="S83" s="68">
        <f t="shared" si="400"/>
        <v>0</v>
      </c>
      <c r="T83" s="68"/>
      <c r="U83" s="68">
        <f t="shared" si="400"/>
        <v>0</v>
      </c>
      <c r="V83" s="68"/>
      <c r="W83" s="68">
        <f t="shared" si="400"/>
        <v>0</v>
      </c>
      <c r="X83" s="68"/>
      <c r="Y83" s="68">
        <f t="shared" si="400"/>
        <v>0</v>
      </c>
      <c r="Z83" s="68"/>
      <c r="AA83" s="68">
        <f t="shared" si="400"/>
        <v>0</v>
      </c>
      <c r="AB83" s="68"/>
      <c r="AC83" s="68">
        <f t="shared" si="400"/>
        <v>0</v>
      </c>
    </row>
    <row r="84" spans="2:29" hidden="1" x14ac:dyDescent="0.2">
      <c r="B84" s="66"/>
      <c r="C84" s="67"/>
      <c r="D84" s="68">
        <f>SUM(D16-SUM(D45:D49))</f>
        <v>0</v>
      </c>
      <c r="E84" s="68">
        <f t="shared" ref="E84:K84" si="401">SUM(E16-SUM(E45:E49))</f>
        <v>0</v>
      </c>
      <c r="F84" s="68">
        <f t="shared" si="401"/>
        <v>0</v>
      </c>
      <c r="G84" s="68">
        <f t="shared" si="401"/>
        <v>0</v>
      </c>
      <c r="H84" s="68">
        <f t="shared" si="401"/>
        <v>0</v>
      </c>
      <c r="I84" s="68">
        <f t="shared" si="401"/>
        <v>0</v>
      </c>
      <c r="J84" s="68">
        <f t="shared" si="401"/>
        <v>0</v>
      </c>
      <c r="K84" s="68">
        <f t="shared" si="401"/>
        <v>0</v>
      </c>
      <c r="L84" s="68"/>
      <c r="M84" s="68"/>
      <c r="N84" s="68"/>
      <c r="O84" s="68">
        <f t="shared" ref="O84:AC84" si="402">SUM(O16-SUM(O45:O49))</f>
        <v>0</v>
      </c>
      <c r="P84" s="68"/>
      <c r="Q84" s="68">
        <f t="shared" si="402"/>
        <v>0</v>
      </c>
      <c r="R84" s="68"/>
      <c r="S84" s="68">
        <f t="shared" si="402"/>
        <v>0</v>
      </c>
      <c r="T84" s="68"/>
      <c r="U84" s="68">
        <f t="shared" si="402"/>
        <v>0</v>
      </c>
      <c r="V84" s="68"/>
      <c r="W84" s="68">
        <f t="shared" si="402"/>
        <v>0</v>
      </c>
      <c r="X84" s="68"/>
      <c r="Y84" s="68">
        <f t="shared" si="402"/>
        <v>0</v>
      </c>
      <c r="Z84" s="68"/>
      <c r="AA84" s="68">
        <f t="shared" si="402"/>
        <v>0</v>
      </c>
      <c r="AB84" s="68"/>
      <c r="AC84" s="68">
        <f t="shared" si="402"/>
        <v>0</v>
      </c>
    </row>
    <row r="85" spans="2:29" hidden="1" x14ac:dyDescent="0.2">
      <c r="B85" s="66"/>
      <c r="C85" s="67"/>
      <c r="D85" s="68">
        <f>SUM(D17-(SUM(D50:D60)))</f>
        <v>0</v>
      </c>
      <c r="E85" s="68">
        <f t="shared" ref="E85:K85" si="403">SUM(E17-(SUM(E50:E60)))</f>
        <v>0</v>
      </c>
      <c r="F85" s="68">
        <f t="shared" si="403"/>
        <v>0</v>
      </c>
      <c r="G85" s="68">
        <f t="shared" si="403"/>
        <v>0</v>
      </c>
      <c r="H85" s="68">
        <f t="shared" si="403"/>
        <v>0</v>
      </c>
      <c r="I85" s="68">
        <f t="shared" si="403"/>
        <v>0</v>
      </c>
      <c r="J85" s="68">
        <f t="shared" si="403"/>
        <v>0</v>
      </c>
      <c r="K85" s="68">
        <f t="shared" si="403"/>
        <v>0</v>
      </c>
      <c r="L85" s="68"/>
      <c r="M85" s="68"/>
      <c r="N85" s="68"/>
      <c r="O85" s="68">
        <f t="shared" ref="O85:AC85" si="404">SUM(O17-(SUM(O50:O60)))</f>
        <v>0</v>
      </c>
      <c r="P85" s="68"/>
      <c r="Q85" s="68">
        <f t="shared" si="404"/>
        <v>0</v>
      </c>
      <c r="R85" s="68"/>
      <c r="S85" s="68">
        <f t="shared" si="404"/>
        <v>0</v>
      </c>
      <c r="T85" s="68"/>
      <c r="U85" s="68">
        <f t="shared" si="404"/>
        <v>0</v>
      </c>
      <c r="V85" s="68"/>
      <c r="W85" s="68">
        <f t="shared" si="404"/>
        <v>0</v>
      </c>
      <c r="X85" s="68"/>
      <c r="Y85" s="68">
        <f t="shared" si="404"/>
        <v>0</v>
      </c>
      <c r="Z85" s="68"/>
      <c r="AA85" s="68">
        <f t="shared" si="404"/>
        <v>0</v>
      </c>
      <c r="AB85" s="68"/>
      <c r="AC85" s="68">
        <f t="shared" si="404"/>
        <v>0</v>
      </c>
    </row>
    <row r="86" spans="2:29" hidden="1" x14ac:dyDescent="0.2">
      <c r="B86" s="66"/>
      <c r="C86" s="67"/>
      <c r="D86" s="68">
        <f>D18-D61-D62</f>
        <v>0</v>
      </c>
      <c r="E86" s="68">
        <f t="shared" ref="E86:K86" si="405">E18-E61-E62</f>
        <v>0</v>
      </c>
      <c r="F86" s="68">
        <f t="shared" si="405"/>
        <v>0</v>
      </c>
      <c r="G86" s="68">
        <f t="shared" si="405"/>
        <v>0</v>
      </c>
      <c r="H86" s="68">
        <f t="shared" si="405"/>
        <v>0</v>
      </c>
      <c r="I86" s="68">
        <f t="shared" si="405"/>
        <v>0</v>
      </c>
      <c r="J86" s="68">
        <f t="shared" si="405"/>
        <v>0</v>
      </c>
      <c r="K86" s="68">
        <f t="shared" si="405"/>
        <v>0</v>
      </c>
      <c r="L86" s="68"/>
      <c r="M86" s="68"/>
      <c r="N86" s="68"/>
      <c r="O86" s="68">
        <f t="shared" ref="O86:AC86" si="406">O18-O61-O62</f>
        <v>0</v>
      </c>
      <c r="P86" s="68"/>
      <c r="Q86" s="68">
        <f t="shared" si="406"/>
        <v>0</v>
      </c>
      <c r="R86" s="68"/>
      <c r="S86" s="68">
        <f t="shared" si="406"/>
        <v>0</v>
      </c>
      <c r="T86" s="68"/>
      <c r="U86" s="68">
        <f t="shared" si="406"/>
        <v>0</v>
      </c>
      <c r="V86" s="68"/>
      <c r="W86" s="68">
        <f t="shared" si="406"/>
        <v>0</v>
      </c>
      <c r="X86" s="68"/>
      <c r="Y86" s="68">
        <f t="shared" si="406"/>
        <v>0</v>
      </c>
      <c r="Z86" s="68"/>
      <c r="AA86" s="68">
        <f t="shared" si="406"/>
        <v>0</v>
      </c>
      <c r="AB86" s="68"/>
      <c r="AC86" s="68">
        <f t="shared" si="406"/>
        <v>0</v>
      </c>
    </row>
    <row r="87" spans="2:29" hidden="1" x14ac:dyDescent="0.2">
      <c r="B87" s="66"/>
      <c r="C87" s="67"/>
      <c r="D87" s="85" t="str">
        <f>IF(D79&lt;&gt;0,"Error",IF(D80&lt;&gt;0,"Error",IF(D81&lt;&gt;0,"Error",IF(D82&lt;&gt;0,"Error",IF(D83&lt;&gt;0,"Error",IF(D84&lt;&gt;0,"Error",IF(D85&lt;&gt;0,"Error",IF(D86&lt;&gt;0,"Error","OK"))))))))</f>
        <v>OK</v>
      </c>
      <c r="E87" s="85" t="str">
        <f t="shared" ref="E87:K87" si="407">IF(E79&lt;&gt;0,"Error",IF(E80&lt;&gt;0,"Error",IF(E81&lt;&gt;0,"Error",IF(E82&lt;&gt;0,"Error",IF(E83&lt;&gt;0,"Error",IF(E84&lt;&gt;0,"Error",IF(E85&lt;&gt;0,"Error",IF(E86&lt;&gt;0,"Error","OK"))))))))</f>
        <v>OK</v>
      </c>
      <c r="F87" s="85" t="str">
        <f t="shared" si="407"/>
        <v>OK</v>
      </c>
      <c r="G87" s="85" t="str">
        <f t="shared" si="407"/>
        <v>OK</v>
      </c>
      <c r="H87" s="85" t="str">
        <f t="shared" si="407"/>
        <v>OK</v>
      </c>
      <c r="I87" s="85" t="str">
        <f t="shared" si="407"/>
        <v>OK</v>
      </c>
      <c r="J87" s="85" t="str">
        <f t="shared" si="407"/>
        <v>OK</v>
      </c>
      <c r="K87" s="85" t="str">
        <f t="shared" si="407"/>
        <v>OK</v>
      </c>
      <c r="L87" s="85"/>
      <c r="M87" s="85"/>
      <c r="N87" s="85"/>
      <c r="O87" s="85" t="str">
        <f t="shared" ref="O87" si="408">IF(O79&lt;&gt;0,"Error",IF(O80&lt;&gt;0,"Error",IF(O81&lt;&gt;0,"Error",IF(O82&lt;&gt;0,"Error",IF(O83&lt;&gt;0,"Error",IF(O84&lt;&gt;0,"Error",IF(O85&lt;&gt;0,"Error",IF(O86&lt;&gt;0,"Error","OK"))))))))</f>
        <v>OK</v>
      </c>
      <c r="P87" s="85"/>
      <c r="Q87" s="85" t="str">
        <f t="shared" ref="Q87" si="409">IF(Q79&lt;&gt;0,"Error",IF(Q80&lt;&gt;0,"Error",IF(Q81&lt;&gt;0,"Error",IF(Q82&lt;&gt;0,"Error",IF(Q83&lt;&gt;0,"Error",IF(Q84&lt;&gt;0,"Error",IF(Q85&lt;&gt;0,"Error",IF(Q86&lt;&gt;0,"Error","OK"))))))))</f>
        <v>OK</v>
      </c>
      <c r="R87" s="85"/>
      <c r="S87" s="85" t="str">
        <f t="shared" ref="S87" si="410">IF(S79&lt;&gt;0,"Error",IF(S80&lt;&gt;0,"Error",IF(S81&lt;&gt;0,"Error",IF(S82&lt;&gt;0,"Error",IF(S83&lt;&gt;0,"Error",IF(S84&lt;&gt;0,"Error",IF(S85&lt;&gt;0,"Error",IF(S86&lt;&gt;0,"Error","OK"))))))))</f>
        <v>OK</v>
      </c>
      <c r="T87" s="85"/>
      <c r="U87" s="85" t="str">
        <f t="shared" ref="U87" si="411">IF(U79&lt;&gt;0,"Error",IF(U80&lt;&gt;0,"Error",IF(U81&lt;&gt;0,"Error",IF(U82&lt;&gt;0,"Error",IF(U83&lt;&gt;0,"Error",IF(U84&lt;&gt;0,"Error",IF(U85&lt;&gt;0,"Error",IF(U86&lt;&gt;0,"Error","OK"))))))))</f>
        <v>OK</v>
      </c>
      <c r="V87" s="85"/>
      <c r="W87" s="85" t="str">
        <f t="shared" ref="W87" si="412">IF(W79&lt;&gt;0,"Error",IF(W80&lt;&gt;0,"Error",IF(W81&lt;&gt;0,"Error",IF(W82&lt;&gt;0,"Error",IF(W83&lt;&gt;0,"Error",IF(W84&lt;&gt;0,"Error",IF(W85&lt;&gt;0,"Error",IF(W86&lt;&gt;0,"Error","OK"))))))))</f>
        <v>OK</v>
      </c>
      <c r="X87" s="85"/>
      <c r="Y87" s="85" t="str">
        <f t="shared" ref="Y87" si="413">IF(Y79&lt;&gt;0,"Error",IF(Y80&lt;&gt;0,"Error",IF(Y81&lt;&gt;0,"Error",IF(Y82&lt;&gt;0,"Error",IF(Y83&lt;&gt;0,"Error",IF(Y84&lt;&gt;0,"Error",IF(Y85&lt;&gt;0,"Error",IF(Y86&lt;&gt;0,"Error","OK"))))))))</f>
        <v>OK</v>
      </c>
      <c r="Z87" s="85"/>
      <c r="AA87" s="85" t="str">
        <f t="shared" ref="AA87" si="414">IF(AA79&lt;&gt;0,"Error",IF(AA80&lt;&gt;0,"Error",IF(AA81&lt;&gt;0,"Error",IF(AA82&lt;&gt;0,"Error",IF(AA83&lt;&gt;0,"Error",IF(AA84&lt;&gt;0,"Error",IF(AA85&lt;&gt;0,"Error",IF(AA86&lt;&gt;0,"Error","OK"))))))))</f>
        <v>OK</v>
      </c>
      <c r="AB87" s="85"/>
      <c r="AC87" s="85" t="str">
        <f t="shared" ref="AC87" si="415">IF(AC79&lt;&gt;0,"Error",IF(AC80&lt;&gt;0,"Error",IF(AC81&lt;&gt;0,"Error",IF(AC82&lt;&gt;0,"Error",IF(AC83&lt;&gt;0,"Error",IF(AC84&lt;&gt;0,"Error",IF(AC85&lt;&gt;0,"Error",IF(AC86&lt;&gt;0,"Error","OK"))))))))</f>
        <v>OK</v>
      </c>
    </row>
    <row r="88" spans="2:29" x14ac:dyDescent="0.2">
      <c r="C88" s="9"/>
    </row>
    <row r="89" spans="2:29" x14ac:dyDescent="0.2">
      <c r="C89" s="9"/>
    </row>
    <row r="90" spans="2:29" x14ac:dyDescent="0.2">
      <c r="C90" s="9"/>
    </row>
    <row r="91" spans="2:29" x14ac:dyDescent="0.2">
      <c r="C91" s="9"/>
    </row>
    <row r="92" spans="2:29" x14ac:dyDescent="0.2"/>
    <row r="93" spans="2:29" x14ac:dyDescent="0.2"/>
    <row r="94" spans="2:29" x14ac:dyDescent="0.2"/>
  </sheetData>
  <mergeCells count="12">
    <mergeCell ref="A74:B74"/>
    <mergeCell ref="O5:AD5"/>
    <mergeCell ref="Q6:R6"/>
    <mergeCell ref="A67:B67"/>
    <mergeCell ref="A68:B68"/>
    <mergeCell ref="A69:B69"/>
    <mergeCell ref="A73:B73"/>
    <mergeCell ref="A70:B70"/>
    <mergeCell ref="A71:B71"/>
    <mergeCell ref="A72:B72"/>
    <mergeCell ref="F5:M5"/>
    <mergeCell ref="A66:B66"/>
  </mergeCells>
  <phoneticPr fontId="32" type="noConversion"/>
  <conditionalFormatting sqref="B5">
    <cfRule type="notContainsBlanks" dxfId="13" priority="1">
      <formula>LEN(TRIM(B5))&gt;0</formula>
    </cfRule>
    <cfRule type="containsBlanks" dxfId="12" priority="2">
      <formula>LEN(TRIM(B5))=0</formula>
    </cfRule>
  </conditionalFormatting>
  <conditionalFormatting sqref="D5:F5 O5">
    <cfRule type="cellIs" dxfId="11" priority="7" operator="equal">
      <formula>"Error"</formula>
    </cfRule>
  </conditionalFormatting>
  <conditionalFormatting sqref="D4:AD4">
    <cfRule type="cellIs" dxfId="10" priority="3" operator="equal">
      <formula>"Error"</formula>
    </cfRule>
  </conditionalFormatting>
  <pageMargins left="0.7" right="0.7" top="0.75" bottom="0.75" header="0.3" footer="0.3"/>
  <ignoredErrors>
    <ignoredError sqref="L18:L19 P9:Q9 L9:L16 L50 Q10 S10 U10 W10 Y10 AA10 AC9 AC10 AC18 AC11 AC12:AC16 AC50 AC19 AA18 AA11 AA12:AA16 AA50 AA19 Y18 Y11 Y12:Y16 Y50 Y19 W18 W11 W12:W16 W50 W19 U18 U11 U12:U16 U50 U19 S18 S11 S12:S16 S50 S19 Q18 Q11 Q12:Q16 Q50 Q19 P11 P20:AD49 P19 R19 P51:AD62 P50 R50 P17:AD17 P12:P16 R12:R16 R11 P18 R18 T19 T50 T12:T16 T11 T18 V19 V50 V12:V16 V11 V18 X19 X50 X12:X16 X11 X18 Z19 Z50 Z12:Z16 Z11 Z18 AB19 AB50 AB12:AB16 AB11 AB18 AD19 AD50 AD12:AD16 AD11 AD18 AA9 Y9 W9 U9 S9 R9 T9 V9 X9 Z9 AB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Refs!$K$2:$K$5</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K31"/>
  <sheetViews>
    <sheetView showGridLines="0" workbookViewId="0">
      <pane xSplit="3" ySplit="8" topLeftCell="D9" activePane="bottomRight" state="frozen"/>
      <selection activeCell="M28" sqref="M28"/>
      <selection pane="topRight" activeCell="M28" sqref="M28"/>
      <selection pane="bottomLeft" activeCell="M28" sqref="M28"/>
      <selection pane="bottomRight" activeCell="B5" sqref="B5"/>
    </sheetView>
  </sheetViews>
  <sheetFormatPr defaultColWidth="0" defaultRowHeight="12.75" zeroHeight="1" x14ac:dyDescent="0.2"/>
  <cols>
    <col min="1" max="1" width="9.5703125" style="2" customWidth="1"/>
    <col min="2" max="2" width="38" style="2" customWidth="1"/>
    <col min="3" max="3" width="9.140625" style="2" customWidth="1"/>
    <col min="4" max="4" width="12" style="2" bestFit="1" customWidth="1"/>
    <col min="5" max="13" width="12" style="2" customWidth="1"/>
    <col min="14" max="14" width="5.85546875" style="2" customWidth="1"/>
    <col min="15" max="30" width="12" style="2" customWidth="1"/>
    <col min="31" max="33" width="4.5703125" style="2" bestFit="1" customWidth="1"/>
    <col min="34" max="36" width="4.5703125" style="2" customWidth="1"/>
    <col min="37" max="37" width="6.5703125" style="2" bestFit="1" customWidth="1"/>
    <col min="38" max="16384" width="8.7109375" style="2" hidden="1"/>
  </cols>
  <sheetData>
    <row r="1" spans="1:37" ht="4.1500000000000004" customHeight="1" thickBot="1" x14ac:dyDescent="0.25">
      <c r="A1" s="39">
        <f ca="1">TODAY()</f>
        <v>45448</v>
      </c>
    </row>
    <row r="2" spans="1:37" s="123" customFormat="1" ht="30" customHeight="1" thickBot="1" x14ac:dyDescent="0.25">
      <c r="A2" s="119" t="s">
        <v>629</v>
      </c>
      <c r="B2" s="120"/>
      <c r="C2" s="121"/>
      <c r="D2" s="121"/>
      <c r="E2" s="122"/>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row>
    <row r="3" spans="1:37" ht="4.1500000000000004" customHeight="1" x14ac:dyDescent="0.2">
      <c r="A3" s="7"/>
    </row>
    <row r="4" spans="1:37" s="9" customFormat="1" ht="13.5" thickBot="1" x14ac:dyDescent="0.25">
      <c r="A4" s="14"/>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3.5" thickBot="1" x14ac:dyDescent="0.25">
      <c r="A5" s="2" t="s">
        <v>215</v>
      </c>
      <c r="B5" s="18" t="s">
        <v>211</v>
      </c>
      <c r="D5" s="23"/>
      <c r="E5" s="23"/>
      <c r="F5" s="134" t="s">
        <v>542</v>
      </c>
      <c r="G5" s="134"/>
      <c r="H5" s="134"/>
      <c r="I5" s="134"/>
      <c r="J5" s="134"/>
      <c r="K5" s="134"/>
      <c r="L5" s="134"/>
      <c r="M5" s="134"/>
      <c r="N5" s="40"/>
      <c r="O5" s="134" t="s">
        <v>564</v>
      </c>
      <c r="P5" s="134"/>
      <c r="Q5" s="134"/>
      <c r="R5" s="134"/>
      <c r="S5" s="134"/>
      <c r="T5" s="134"/>
      <c r="U5" s="134"/>
      <c r="V5" s="134"/>
      <c r="W5" s="134"/>
      <c r="X5" s="134"/>
      <c r="Y5" s="134"/>
      <c r="Z5" s="134"/>
      <c r="AA5" s="134"/>
      <c r="AB5" s="134"/>
      <c r="AC5" s="134"/>
      <c r="AD5" s="134"/>
    </row>
    <row r="6" spans="1:37" ht="22.15" customHeight="1" x14ac:dyDescent="0.25">
      <c r="A6" s="19" t="str">
        <f>INDEX(Refs!$A$2:$A$80,MATCH('Data by Geography'!$B$5,Refs!$C$2:$C$80,0))</f>
        <v>*</v>
      </c>
      <c r="B6" s="9" t="str">
        <f>VLOOKUP($A$6,Refs!$A$2:$D$80,4,FALSE)</f>
        <v>National</v>
      </c>
      <c r="C6" s="31"/>
      <c r="D6" s="30">
        <v>1</v>
      </c>
      <c r="E6" s="30">
        <v>2</v>
      </c>
      <c r="F6" s="30" t="s">
        <v>495</v>
      </c>
      <c r="G6" s="30" t="s">
        <v>496</v>
      </c>
      <c r="H6" s="30" t="s">
        <v>497</v>
      </c>
      <c r="I6" s="30" t="s">
        <v>498</v>
      </c>
      <c r="J6" s="30" t="s">
        <v>499</v>
      </c>
      <c r="K6" s="30" t="s">
        <v>500</v>
      </c>
      <c r="L6" s="30"/>
      <c r="M6" s="30"/>
      <c r="N6" s="30"/>
      <c r="O6" s="54" t="s">
        <v>501</v>
      </c>
      <c r="P6" s="54"/>
      <c r="Q6" s="54" t="s">
        <v>502</v>
      </c>
      <c r="R6" s="54"/>
      <c r="S6" s="54" t="s">
        <v>503</v>
      </c>
      <c r="T6" s="54"/>
      <c r="U6" s="54" t="s">
        <v>504</v>
      </c>
      <c r="V6" s="54"/>
      <c r="W6" s="54" t="s">
        <v>505</v>
      </c>
      <c r="X6" s="54"/>
      <c r="Y6" s="54" t="s">
        <v>506</v>
      </c>
      <c r="Z6" s="54"/>
      <c r="AA6" s="54" t="s">
        <v>507</v>
      </c>
      <c r="AB6" s="54"/>
      <c r="AC6" s="54" t="s">
        <v>508</v>
      </c>
      <c r="AD6" s="54"/>
    </row>
    <row r="7" spans="1:37" ht="15" x14ac:dyDescent="0.25">
      <c r="A7" s="19"/>
      <c r="B7" s="9"/>
      <c r="D7" s="15"/>
      <c r="E7" s="15"/>
      <c r="F7" s="15"/>
      <c r="G7" s="15"/>
      <c r="H7" s="15"/>
      <c r="I7" s="15"/>
      <c r="J7" s="15"/>
      <c r="K7" s="20"/>
      <c r="L7" s="30"/>
      <c r="M7" s="30"/>
      <c r="N7" s="20"/>
      <c r="O7" s="20"/>
      <c r="P7" s="20"/>
      <c r="Q7" s="20"/>
      <c r="R7" s="20"/>
      <c r="S7" s="20"/>
      <c r="T7" s="20"/>
      <c r="U7" s="20"/>
      <c r="V7" s="20"/>
      <c r="W7" s="15"/>
      <c r="X7" s="15"/>
      <c r="Y7" s="15"/>
      <c r="Z7" s="15"/>
      <c r="AA7" s="15"/>
      <c r="AB7" s="15"/>
      <c r="AC7" s="15"/>
      <c r="AD7" s="15"/>
    </row>
    <row r="8" spans="1:37" s="11" customFormat="1" ht="87.6" customHeight="1" x14ac:dyDescent="0.2">
      <c r="B8" s="12"/>
      <c r="C8" s="12"/>
      <c r="D8" s="22" t="s">
        <v>455</v>
      </c>
      <c r="E8" s="22" t="s">
        <v>456</v>
      </c>
      <c r="F8" s="22" t="s">
        <v>474</v>
      </c>
      <c r="G8" s="22" t="s">
        <v>458</v>
      </c>
      <c r="H8" s="22" t="s">
        <v>459</v>
      </c>
      <c r="I8" s="22" t="s">
        <v>460</v>
      </c>
      <c r="J8" s="22" t="s">
        <v>461</v>
      </c>
      <c r="K8" s="22" t="s">
        <v>462</v>
      </c>
      <c r="L8" s="48" t="s">
        <v>586</v>
      </c>
      <c r="M8" s="48" t="s">
        <v>540</v>
      </c>
      <c r="N8" s="43"/>
      <c r="O8" s="22" t="s">
        <v>543</v>
      </c>
      <c r="P8" s="43" t="s">
        <v>544</v>
      </c>
      <c r="Q8" s="22" t="s">
        <v>464</v>
      </c>
      <c r="R8" s="43" t="s">
        <v>544</v>
      </c>
      <c r="S8" s="22" t="s">
        <v>465</v>
      </c>
      <c r="T8" s="43" t="s">
        <v>544</v>
      </c>
      <c r="U8" s="22" t="s">
        <v>466</v>
      </c>
      <c r="V8" s="43" t="s">
        <v>544</v>
      </c>
      <c r="W8" s="22" t="s">
        <v>467</v>
      </c>
      <c r="X8" s="43" t="s">
        <v>544</v>
      </c>
      <c r="Y8" s="22" t="s">
        <v>468</v>
      </c>
      <c r="Z8" s="43" t="s">
        <v>544</v>
      </c>
      <c r="AA8" s="22" t="s">
        <v>469</v>
      </c>
      <c r="AB8" s="43" t="s">
        <v>544</v>
      </c>
      <c r="AC8" s="43" t="s">
        <v>470</v>
      </c>
      <c r="AD8" s="43" t="s">
        <v>544</v>
      </c>
    </row>
    <row r="9" spans="1:37" ht="7.15" customHeight="1" x14ac:dyDescent="0.2">
      <c r="A9" s="9"/>
      <c r="S9" s="13"/>
      <c r="T9" s="13"/>
      <c r="U9" s="13"/>
      <c r="V9" s="13"/>
      <c r="W9" s="13"/>
      <c r="X9" s="13"/>
      <c r="Y9" s="13"/>
      <c r="Z9" s="13"/>
      <c r="AA9" s="13"/>
      <c r="AB9" s="13"/>
      <c r="AC9" s="13"/>
      <c r="AD9" s="13"/>
    </row>
    <row r="10" spans="1:37" x14ac:dyDescent="0.2">
      <c r="A10" s="32" t="s">
        <v>492</v>
      </c>
      <c r="B10" s="38" t="str">
        <f>VLOOKUP($A10,Refs!$J$2:$K$5,2,FALSE)</f>
        <v>Apr'22 to Sep'22</v>
      </c>
      <c r="D10" s="13">
        <f>IF($B$6="Region",SUMIFS(Raw!$K:$K,Raw!$C:$C,'Data by Geography'!$A10,Raw!$J:$J,'Data by Geography'!D$6,Raw!$D:$D,'Data by Geography'!$A$6),
IF($B$6="Provider",SUMIFS(Raw!$K:$K,Raw!$C:$C,'Data by Geography'!$A10,Raw!$J:$J,'Data by Geography'!D$6,Raw!$F:$F,'Data by Geography'!$A$6),
SUMIFS(Raw!$K:$K,Raw!$C:$C, 'Data by Geography'!$A10,Raw!$J:$J,'Data by Geography'!D$6,Raw!$H:$H,'Data by Geography'!$A$6)))</f>
        <v>333842</v>
      </c>
      <c r="E10" s="13">
        <f>IF($B$6="Region",SUMIFS(Raw!$K:$K,Raw!$C:$C,'Data by Geography'!$A10,Raw!$J:$J,'Data by Geography'!E$6,Raw!$D:$D,'Data by Geography'!$A$6),
IF($B$6="Provider",SUMIFS(Raw!$K:$K,Raw!$C:$C,'Data by Geography'!$A10,Raw!$J:$J,'Data by Geography'!E$6,Raw!$F:$F,'Data by Geography'!$A$6),
SUMIFS(Raw!$K:$K,Raw!$C:$C, 'Data by Geography'!$A10,Raw!$J:$J,'Data by Geography'!E$6,Raw!$H:$H,'Data by Geography'!$A$6)))</f>
        <v>23956</v>
      </c>
      <c r="F10" s="13">
        <f>IF($B$6="Region",SUMIFS(Raw!$K:$K,Raw!$C:$C,'Data by Geography'!$A10,Raw!$J:$J,'Data by Geography'!F$6,Raw!$D:$D,'Data by Geography'!$A$6),
IF($B$6="Provider",SUMIFS(Raw!$K:$K,Raw!$C:$C,'Data by Geography'!$A10,Raw!$J:$J,'Data by Geography'!F$6,Raw!$F:$F,'Data by Geography'!$A$6),
SUMIFS(Raw!$K:$K,Raw!$C:$C, 'Data by Geography'!$A10,Raw!$J:$J,'Data by Geography'!F$6,Raw!$H:$H,'Data by Geography'!$A$6)))</f>
        <v>13637</v>
      </c>
      <c r="G10" s="13">
        <f>IF($B$6="Region",SUMIFS(Raw!$K:$K,Raw!$C:$C,'Data by Geography'!$A10,Raw!$J:$J,'Data by Geography'!G$6,Raw!$D:$D,'Data by Geography'!$A$6),
IF($B$6="Provider",SUMIFS(Raw!$K:$K,Raw!$C:$C,'Data by Geography'!$A10,Raw!$J:$J,'Data by Geography'!G$6,Raw!$F:$F,'Data by Geography'!$A$6),
SUMIFS(Raw!$K:$K,Raw!$C:$C, 'Data by Geography'!$A10,Raw!$J:$J,'Data by Geography'!G$6,Raw!$H:$H,'Data by Geography'!$A$6)))</f>
        <v>4391</v>
      </c>
      <c r="H10" s="13">
        <f>IF($B$6="Region",SUMIFS(Raw!$K:$K,Raw!$C:$C,'Data by Geography'!$A10,Raw!$J:$J,'Data by Geography'!H$6,Raw!$D:$D,'Data by Geography'!$A$6),
IF($B$6="Provider",SUMIFS(Raw!$K:$K,Raw!$C:$C,'Data by Geography'!$A10,Raw!$J:$J,'Data by Geography'!H$6,Raw!$F:$F,'Data by Geography'!$A$6),
SUMIFS(Raw!$K:$K,Raw!$C:$C, 'Data by Geography'!$A10,Raw!$J:$J,'Data by Geography'!H$6,Raw!$H:$H,'Data by Geography'!$A$6)))</f>
        <v>1694</v>
      </c>
      <c r="I10" s="13">
        <f>IF($B$6="Region",SUMIFS(Raw!$K:$K,Raw!$C:$C,'Data by Geography'!$A10,Raw!$J:$J,'Data by Geography'!I$6,Raw!$D:$D,'Data by Geography'!$A$6),
IF($B$6="Provider",SUMIFS(Raw!$K:$K,Raw!$C:$C,'Data by Geography'!$A10,Raw!$J:$J,'Data by Geography'!I$6,Raw!$F:$F,'Data by Geography'!$A$6),
SUMIFS(Raw!$K:$K,Raw!$C:$C, 'Data by Geography'!$A10,Raw!$J:$J,'Data by Geography'!I$6,Raw!$H:$H,'Data by Geography'!$A$6)))</f>
        <v>1573</v>
      </c>
      <c r="J10" s="13">
        <f>IF($B$6="Region",SUMIFS(Raw!$K:$K,Raw!$C:$C,'Data by Geography'!$A10,Raw!$J:$J,'Data by Geography'!J$6,Raw!$D:$D,'Data by Geography'!$A$6),
IF($B$6="Provider",SUMIFS(Raw!$K:$K,Raw!$C:$C,'Data by Geography'!$A10,Raw!$J:$J,'Data by Geography'!J$6,Raw!$F:$F,'Data by Geography'!$A$6),
SUMIFS(Raw!$K:$K,Raw!$C:$C, 'Data by Geography'!$A10,Raw!$J:$J,'Data by Geography'!J$6,Raw!$H:$H,'Data by Geography'!$A$6)))</f>
        <v>2326</v>
      </c>
      <c r="K10" s="13">
        <f>IF($B$6="Region",SUMIFS(Raw!$K:$K,Raw!$C:$C,'Data by Geography'!$A10,Raw!$J:$J,'Data by Geography'!K$6,Raw!$D:$D,'Data by Geography'!$A$6),
IF($B$6="Provider",SUMIFS(Raw!$K:$K,Raw!$C:$C,'Data by Geography'!$A10,Raw!$J:$J,'Data by Geography'!K$6,Raw!$F:$F,'Data by Geography'!$A$6),
SUMIFS(Raw!$K:$K,Raw!$C:$C, 'Data by Geography'!$A10,Raw!$J:$J,'Data by Geography'!K$6,Raw!$H:$H,'Data by Geography'!$A$6)))</f>
        <v>335</v>
      </c>
      <c r="L10" s="41">
        <f>IF(E10&gt;0,SUM((F10+G10)/SUM(F10:J10)),"")</f>
        <v>0.76321916938317602</v>
      </c>
      <c r="M10" s="41">
        <f>IF(E10&gt;0,SUM((I10+J10)/SUM(F10:J10)),"")</f>
        <v>0.16506498454764829</v>
      </c>
      <c r="N10" s="13"/>
      <c r="O10" s="13">
        <f>IF($B$6="Region",SUMIFS(Raw!$K:$K,Raw!$C:$C,'Data by Geography'!$A10,Raw!$J:$J,'Data by Geography'!O$6,Raw!$D:$D,'Data by Geography'!$A$6),
IF($B$6="Provider",SUMIFS(Raw!$K:$K,Raw!$C:$C,'Data by Geography'!$A10,Raw!$J:$J,'Data by Geography'!O$6,Raw!$F:$F,'Data by Geography'!$A$6),
SUMIFS(Raw!$K:$K,Raw!$C:$C, 'Data by Geography'!$A10,Raw!$J:$J,'Data by Geography'!O$6,Raw!$H:$H,'Data by Geography'!$A$6)))</f>
        <v>5316</v>
      </c>
      <c r="P10" s="41">
        <f>IF($O10&gt;0,(O10/$AK10),"")</f>
        <v>0.22278099069650489</v>
      </c>
      <c r="Q10" s="13">
        <f>IF($B$6="Region",SUMIFS(Raw!$K:$K,Raw!$C:$C,'Data by Geography'!$A10,Raw!$J:$J,'Data by Geography'!Q$6,Raw!$D:$D,'Data by Geography'!$A$6),
IF($B$6="Provider",SUMIFS(Raw!$K:$K,Raw!$C:$C,'Data by Geography'!$A10,Raw!$J:$J,'Data by Geography'!Q$6,Raw!$F:$F,'Data by Geography'!$A$6),
SUMIFS(Raw!$K:$K,Raw!$C:$C, 'Data by Geography'!$A10,Raw!$J:$J,'Data by Geography'!Q$6,Raw!$H:$H,'Data by Geography'!$A$6)))</f>
        <v>3099</v>
      </c>
      <c r="R10" s="41">
        <f>IF($Q10&gt;0,(Q10/$AK10),"")</f>
        <v>0.12987176263515213</v>
      </c>
      <c r="S10" s="13">
        <f>IF($B$6="Region",SUMIFS(Raw!$K:$K,Raw!$C:$C,'Data by Geography'!$A10,Raw!$J:$J,'Data by Geography'!S$6,Raw!$D:$D,'Data by Geography'!$A$6),
IF($B$6="Provider",SUMIFS(Raw!$K:$K,Raw!$C:$C,'Data by Geography'!$A10,Raw!$J:$J,'Data by Geography'!S$6,Raw!$F:$F,'Data by Geography'!$A$6),
SUMIFS(Raw!$K:$K,Raw!$C:$C, 'Data by Geography'!$A10,Raw!$J:$J,'Data by Geography'!S$6,Raw!$H:$H,'Data by Geography'!$A$6)))</f>
        <v>2940</v>
      </c>
      <c r="T10" s="41">
        <f>IF($S10&gt;0,(S10/$AK10),"")</f>
        <v>0.12320844857933115</v>
      </c>
      <c r="U10" s="13">
        <f>IF($B$6="Region",SUMIFS(Raw!$K:$K,Raw!$C:$C,'Data by Geography'!$A10,Raw!$J:$J,'Data by Geography'!U$6,Raw!$D:$D,'Data by Geography'!$A$6),
IF($B$6="Provider",SUMIFS(Raw!$K:$K,Raw!$C:$C,'Data by Geography'!$A10,Raw!$J:$J,'Data by Geography'!U$6,Raw!$F:$F,'Data by Geography'!$A$6),
SUMIFS(Raw!$K:$K,Raw!$C:$C, 'Data by Geography'!$A10,Raw!$J:$J,'Data by Geography'!U$6,Raw!$H:$H,'Data by Geography'!$A$6)))</f>
        <v>5235</v>
      </c>
      <c r="V10" s="41">
        <f>IF($U10&gt;0,(U10/$AK10),"")</f>
        <v>0.2193864722152376</v>
      </c>
      <c r="W10" s="13">
        <f>IF($B$6="Region",SUMIFS(Raw!$K:$K,Raw!$C:$C,'Data by Geography'!$A10,Raw!$J:$J,'Data by Geography'!W$6,Raw!$D:$D,'Data by Geography'!$A$6),
IF($B$6="Provider",SUMIFS(Raw!$K:$K,Raw!$C:$C,'Data by Geography'!$A10,Raw!$J:$J,'Data by Geography'!W$6,Raw!$F:$F,'Data by Geography'!$A$6),
SUMIFS(Raw!$K:$K,Raw!$C:$C, 'Data by Geography'!$A10,Raw!$J:$J,'Data by Geography'!W$6,Raw!$H:$H,'Data by Geography'!$A$6)))</f>
        <v>846</v>
      </c>
      <c r="X10" s="41">
        <f>IF($W10&gt;0,(W10/$AK10),"")</f>
        <v>3.5453859693236105E-2</v>
      </c>
      <c r="Y10" s="13">
        <f>IF($B$6="Region",SUMIFS(Raw!$K:$K,Raw!$C:$C,'Data by Geography'!$A10,Raw!$J:$J,'Data by Geography'!Y$6,Raw!$D:$D,'Data by Geography'!$A$6),
IF($B$6="Provider",SUMIFS(Raw!$K:$K,Raw!$C:$C,'Data by Geography'!$A10,Raw!$J:$J,'Data by Geography'!Y$6,Raw!$F:$F,'Data by Geography'!$A$6),
SUMIFS(Raw!$K:$K,Raw!$C:$C, 'Data by Geography'!$A10,Raw!$J:$J,'Data by Geography'!Y$6,Raw!$H:$H,'Data by Geography'!$A$6)))</f>
        <v>1260</v>
      </c>
      <c r="Z10" s="41">
        <f>IF($Y10&gt;0,(Y10/$AK10),"")</f>
        <v>5.2803620819713348E-2</v>
      </c>
      <c r="AA10" s="13">
        <f>IF($B$6="Region",SUMIFS(Raw!$K:$K,Raw!$C:$C,'Data by Geography'!$A10,Raw!$J:$J,'Data by Geography'!AA$6,Raw!$D:$D,'Data by Geography'!$A$6),
IF($B$6="Provider",SUMIFS(Raw!$K:$K,Raw!$C:$C,'Data by Geography'!$A10,Raw!$J:$J,'Data by Geography'!AA$6,Raw!$F:$F,'Data by Geography'!$A$6),
SUMIFS(Raw!$K:$K,Raw!$C:$C, 'Data by Geography'!$A10,Raw!$J:$J,'Data by Geography'!AA$6,Raw!$H:$H,'Data by Geography'!$A$6)))</f>
        <v>2948</v>
      </c>
      <c r="AB10" s="41">
        <f>IF($AA10&gt;0,(AA10/$AK10),"")</f>
        <v>0.12354370966390077</v>
      </c>
      <c r="AC10" s="13">
        <f>IF($B$6="Region",SUMIFS(Raw!$K:$K,Raw!$C:$C,'Data by Geography'!$A10,Raw!$J:$J,'Data by Geography'!AC$6,Raw!$D:$D,'Data by Geography'!$A$6),
IF($B$6="Provider",SUMIFS(Raw!$K:$K,Raw!$C:$C,'Data by Geography'!$A10,Raw!$J:$J,'Data by Geography'!AC$6,Raw!$F:$F,'Data by Geography'!$A$6),
SUMIFS(Raw!$K:$K,Raw!$C:$C, 'Data by Geography'!$A10,Raw!$J:$J,'Data by Geography'!AC$6,Raw!$H:$H,'Data by Geography'!$A$6)))</f>
        <v>2218</v>
      </c>
      <c r="AD10" s="41">
        <f>IF($AC10&gt;0,(AC10/$AK10),"")</f>
        <v>9.2951135696923981E-2</v>
      </c>
      <c r="AK10" s="42">
        <f>SUM(AC10,AA10,Y10,W10,U10,S10,Q10,O10)</f>
        <v>23862</v>
      </c>
    </row>
    <row r="11" spans="1:37" x14ac:dyDescent="0.2">
      <c r="A11" s="32" t="str">
        <f ca="1">IF($A$1&gt;Refs!L3,"NHS111PS-202223-H2","")</f>
        <v>NHS111PS-202223-H2</v>
      </c>
      <c r="B11" s="38" t="str">
        <f ca="1">IF($A$1&gt;Refs!L3,VLOOKUP($A11,Refs!$J$2:$K$5,2,FALSE),"")</f>
        <v>Oct'22 to Mar'23</v>
      </c>
      <c r="D11" s="13">
        <f ca="1">IF($B$6="Region",SUMIFS(Raw!$K:$K,Raw!$C:$C,'Data by Geography'!$A11,Raw!$J:$J,'Data by Geography'!D$6,Raw!$D:$D,'Data by Geography'!$A$6),
IF($B$6="Provider",SUMIFS(Raw!$K:$K,Raw!$C:$C,'Data by Geography'!$A11,Raw!$J:$J,'Data by Geography'!D$6,Raw!$F:$F,'Data by Geography'!$A$6),
SUMIFS(Raw!$K:$K,Raw!$C:$C, 'Data by Geography'!$A11,Raw!$J:$J,'Data by Geography'!D$6,Raw!$H:$H,'Data by Geography'!$A$6)))</f>
        <v>285466</v>
      </c>
      <c r="E11" s="13">
        <f ca="1">IF($B$6="Region",SUMIFS(Raw!$K:$K,Raw!$C:$C,'Data by Geography'!$A11,Raw!$J:$J,'Data by Geography'!E$6,Raw!$D:$D,'Data by Geography'!$A$6),
IF($B$6="Provider",SUMIFS(Raw!$K:$K,Raw!$C:$C,'Data by Geography'!$A11,Raw!$J:$J,'Data by Geography'!E$6,Raw!$F:$F,'Data by Geography'!$A$6),
SUMIFS(Raw!$K:$K,Raw!$C:$C, 'Data by Geography'!$A11,Raw!$J:$J,'Data by Geography'!E$6,Raw!$H:$H,'Data by Geography'!$A$6)))</f>
        <v>18542</v>
      </c>
      <c r="F11" s="13">
        <f ca="1">IF($B$6="Region",SUMIFS(Raw!$K:$K,Raw!$C:$C,'Data by Geography'!$A11,Raw!$J:$J,'Data by Geography'!F$6,Raw!$D:$D,'Data by Geography'!$A$6),
IF($B$6="Provider",SUMIFS(Raw!$K:$K,Raw!$C:$C,'Data by Geography'!$A11,Raw!$J:$J,'Data by Geography'!F$6,Raw!$F:$F,'Data by Geography'!$A$6),
SUMIFS(Raw!$K:$K,Raw!$C:$C, 'Data by Geography'!$A11,Raw!$J:$J,'Data by Geography'!F$6,Raw!$H:$H,'Data by Geography'!$A$6)))</f>
        <v>9832</v>
      </c>
      <c r="G11" s="13">
        <f ca="1">IF($B$6="Region",SUMIFS(Raw!$K:$K,Raw!$C:$C,'Data by Geography'!$A11,Raw!$J:$J,'Data by Geography'!G$6,Raw!$D:$D,'Data by Geography'!$A$6),
IF($B$6="Provider",SUMIFS(Raw!$K:$K,Raw!$C:$C,'Data by Geography'!$A11,Raw!$J:$J,'Data by Geography'!G$6,Raw!$F:$F,'Data by Geography'!$A$6),
SUMIFS(Raw!$K:$K,Raw!$C:$C, 'Data by Geography'!$A11,Raw!$J:$J,'Data by Geography'!G$6,Raw!$H:$H,'Data by Geography'!$A$6)))</f>
        <v>3619</v>
      </c>
      <c r="H11" s="13">
        <f ca="1">IF($B$6="Region",SUMIFS(Raw!$K:$K,Raw!$C:$C,'Data by Geography'!$A11,Raw!$J:$J,'Data by Geography'!H$6,Raw!$D:$D,'Data by Geography'!$A$6),
IF($B$6="Provider",SUMIFS(Raw!$K:$K,Raw!$C:$C,'Data by Geography'!$A11,Raw!$J:$J,'Data by Geography'!H$6,Raw!$F:$F,'Data by Geography'!$A$6),
SUMIFS(Raw!$K:$K,Raw!$C:$C, 'Data by Geography'!$A11,Raw!$J:$J,'Data by Geography'!H$6,Raw!$H:$H,'Data by Geography'!$A$6)))</f>
        <v>1229</v>
      </c>
      <c r="I11" s="13">
        <f ca="1">IF($B$6="Region",SUMIFS(Raw!$K:$K,Raw!$C:$C,'Data by Geography'!$A11,Raw!$J:$J,'Data by Geography'!I$6,Raw!$D:$D,'Data by Geography'!$A$6),
IF($B$6="Provider",SUMIFS(Raw!$K:$K,Raw!$C:$C,'Data by Geography'!$A11,Raw!$J:$J,'Data by Geography'!I$6,Raw!$F:$F,'Data by Geography'!$A$6),
SUMIFS(Raw!$K:$K,Raw!$C:$C, 'Data by Geography'!$A11,Raw!$J:$J,'Data by Geography'!I$6,Raw!$H:$H,'Data by Geography'!$A$6)))</f>
        <v>1343</v>
      </c>
      <c r="J11" s="13">
        <f ca="1">IF($B$6="Region",SUMIFS(Raw!$K:$K,Raw!$C:$C,'Data by Geography'!$A11,Raw!$J:$J,'Data by Geography'!J$6,Raw!$D:$D,'Data by Geography'!$A$6),
IF($B$6="Provider",SUMIFS(Raw!$K:$K,Raw!$C:$C,'Data by Geography'!$A11,Raw!$J:$J,'Data by Geography'!J$6,Raw!$F:$F,'Data by Geography'!$A$6),
SUMIFS(Raw!$K:$K,Raw!$C:$C, 'Data by Geography'!$A11,Raw!$J:$J,'Data by Geography'!J$6,Raw!$H:$H,'Data by Geography'!$A$6)))</f>
        <v>2316</v>
      </c>
      <c r="K11" s="13">
        <f ca="1">IF($B$6="Region",SUMIFS(Raw!$K:$K,Raw!$C:$C,'Data by Geography'!$A11,Raw!$J:$J,'Data by Geography'!K$6,Raw!$D:$D,'Data by Geography'!$A$6),
IF($B$6="Provider",SUMIFS(Raw!$K:$K,Raw!$C:$C,'Data by Geography'!$A11,Raw!$J:$J,'Data by Geography'!K$6,Raw!$F:$F,'Data by Geography'!$A$6),
SUMIFS(Raw!$K:$K,Raw!$C:$C, 'Data by Geography'!$A11,Raw!$J:$J,'Data by Geography'!K$6,Raw!$H:$H,'Data by Geography'!$A$6)))</f>
        <v>203</v>
      </c>
      <c r="L11" s="41">
        <f ca="1">IF(E11&gt;0,SUM((F11+G11)/SUM(F11:J11)),"")</f>
        <v>0.73346420197393536</v>
      </c>
      <c r="M11" s="41">
        <f ca="1">IF(E11&gt;0,SUM((I11+J11)/SUM(F11:J11)),"")</f>
        <v>0.19952014831779269</v>
      </c>
      <c r="N11" s="13"/>
      <c r="O11" s="13">
        <f ca="1">IF($B$6="Region",SUMIFS(Raw!$K:$K,Raw!$C:$C,'Data by Geography'!$A11,Raw!$J:$J,'Data by Geography'!O$6,Raw!$D:$D,'Data by Geography'!$A$6),
IF($B$6="Provider",SUMIFS(Raw!$K:$K,Raw!$C:$C,'Data by Geography'!$A11,Raw!$J:$J,'Data by Geography'!O$6,Raw!$F:$F,'Data by Geography'!$A$6),
SUMIFS(Raw!$K:$K,Raw!$C:$C, 'Data by Geography'!$A11,Raw!$J:$J,'Data by Geography'!O$6,Raw!$H:$H,'Data by Geography'!$A$6)))</f>
        <v>4304</v>
      </c>
      <c r="P11" s="41">
        <f t="shared" ref="P11:P13" ca="1" si="0">IF($O11&gt;0,(O11/$AK11),"")</f>
        <v>0.24320506300502909</v>
      </c>
      <c r="Q11" s="13">
        <f ca="1">IF($B$6="Region",SUMIFS(Raw!$K:$K,Raw!$C:$C,'Data by Geography'!$A11,Raw!$J:$J,'Data by Geography'!Q$6,Raw!$D:$D,'Data by Geography'!$A$6),
IF($B$6="Provider",SUMIFS(Raw!$K:$K,Raw!$C:$C,'Data by Geography'!$A11,Raw!$J:$J,'Data by Geography'!Q$6,Raw!$F:$F,'Data by Geography'!$A$6),
SUMIFS(Raw!$K:$K,Raw!$C:$C, 'Data by Geography'!$A11,Raw!$J:$J,'Data by Geography'!Q$6,Raw!$H:$H,'Data by Geography'!$A$6)))</f>
        <v>2415</v>
      </c>
      <c r="R11" s="41">
        <f t="shared" ref="R11:R13" ca="1" si="1">IF($Q11&gt;0,(Q11/$AK11),"")</f>
        <v>0.13646380742498729</v>
      </c>
      <c r="S11" s="13">
        <f ca="1">IF($B$6="Region",SUMIFS(Raw!$K:$K,Raw!$C:$C,'Data by Geography'!$A11,Raw!$J:$J,'Data by Geography'!S$6,Raw!$D:$D,'Data by Geography'!$A$6),
IF($B$6="Provider",SUMIFS(Raw!$K:$K,Raw!$C:$C,'Data by Geography'!$A11,Raw!$J:$J,'Data by Geography'!S$6,Raw!$F:$F,'Data by Geography'!$A$6),
SUMIFS(Raw!$K:$K,Raw!$C:$C, 'Data by Geography'!$A11,Raw!$J:$J,'Data by Geography'!S$6,Raw!$H:$H,'Data by Geography'!$A$6)))</f>
        <v>2012</v>
      </c>
      <c r="T11" s="41">
        <f t="shared" ref="T11:T13" ca="1" si="2">IF($S11&gt;0,(S11/$AK11),"")</f>
        <v>0.11369158614454428</v>
      </c>
      <c r="U11" s="13">
        <f ca="1">IF($B$6="Region",SUMIFS(Raw!$K:$K,Raw!$C:$C,'Data by Geography'!$A11,Raw!$J:$J,'Data by Geography'!U$6,Raw!$D:$D,'Data by Geography'!$A$6),
IF($B$6="Provider",SUMIFS(Raw!$K:$K,Raw!$C:$C,'Data by Geography'!$A11,Raw!$J:$J,'Data by Geography'!U$6,Raw!$F:$F,'Data by Geography'!$A$6),
SUMIFS(Raw!$K:$K,Raw!$C:$C, 'Data by Geography'!$A11,Raw!$J:$J,'Data by Geography'!U$6,Raw!$H:$H,'Data by Geography'!$A$6)))</f>
        <v>4060</v>
      </c>
      <c r="V11" s="41">
        <f t="shared" ref="V11:V13" ca="1" si="3">IF($U11&gt;0,(U11/$AK11),"")</f>
        <v>0.22941741538113805</v>
      </c>
      <c r="W11" s="13">
        <f ca="1">IF($B$6="Region",SUMIFS(Raw!$K:$K,Raw!$C:$C,'Data by Geography'!$A11,Raw!$J:$J,'Data by Geography'!W$6,Raw!$D:$D,'Data by Geography'!$A$6),
IF($B$6="Provider",SUMIFS(Raw!$K:$K,Raw!$C:$C,'Data by Geography'!$A11,Raw!$J:$J,'Data by Geography'!W$6,Raw!$F:$F,'Data by Geography'!$A$6),
SUMIFS(Raw!$K:$K,Raw!$C:$C, 'Data by Geography'!$A11,Raw!$J:$J,'Data by Geography'!W$6,Raw!$H:$H,'Data by Geography'!$A$6)))</f>
        <v>541</v>
      </c>
      <c r="X11" s="41">
        <f t="shared" ref="X11:X13" ca="1" si="4">IF($W11&gt;0,(W11/$AK11),"")</f>
        <v>3.057015313329943E-2</v>
      </c>
      <c r="Y11" s="13">
        <f ca="1">IF($B$6="Region",SUMIFS(Raw!$K:$K,Raw!$C:$C,'Data by Geography'!$A11,Raw!$J:$J,'Data by Geography'!Y$6,Raw!$D:$D,'Data by Geography'!$A$6),
IF($B$6="Provider",SUMIFS(Raw!$K:$K,Raw!$C:$C,'Data by Geography'!$A11,Raw!$J:$J,'Data by Geography'!Y$6,Raw!$F:$F,'Data by Geography'!$A$6),
SUMIFS(Raw!$K:$K,Raw!$C:$C, 'Data by Geography'!$A11,Raw!$J:$J,'Data by Geography'!Y$6,Raw!$H:$H,'Data by Geography'!$A$6)))</f>
        <v>2578</v>
      </c>
      <c r="Z11" s="41">
        <f t="shared" ref="Z11:Z13" ca="1" si="5">IF($Y11&gt;0,(Y11/$AK11),"")</f>
        <v>0.14567440809176696</v>
      </c>
      <c r="AA11" s="13">
        <f ca="1">IF($B$6="Region",SUMIFS(Raw!$K:$K,Raw!$C:$C,'Data by Geography'!$A11,Raw!$J:$J,'Data by Geography'!AA$6,Raw!$D:$D,'Data by Geography'!$A$6),
IF($B$6="Provider",SUMIFS(Raw!$K:$K,Raw!$C:$C,'Data by Geography'!$A11,Raw!$J:$J,'Data by Geography'!AA$6,Raw!$F:$F,'Data by Geography'!$A$6),
SUMIFS(Raw!$K:$K,Raw!$C:$C, 'Data by Geography'!$A11,Raw!$J:$J,'Data by Geography'!AA$6,Raw!$H:$H,'Data by Geography'!$A$6)))</f>
        <v>1277</v>
      </c>
      <c r="AB11" s="41">
        <f t="shared" ref="AB11:AB13" ca="1" si="6">IF($AA11&gt;0,(AA11/$AK11),"")</f>
        <v>7.2159123015200319E-2</v>
      </c>
      <c r="AC11" s="13">
        <f ca="1">IF($B$6="Region",SUMIFS(Raw!$K:$K,Raw!$C:$C,'Data by Geography'!$A11,Raw!$J:$J,'Data by Geography'!AC$6,Raw!$D:$D,'Data by Geography'!$A$6),
IF($B$6="Provider",SUMIFS(Raw!$K:$K,Raw!$C:$C,'Data by Geography'!$A11,Raw!$J:$J,'Data by Geography'!AC$6,Raw!$F:$F,'Data by Geography'!$A$6),
SUMIFS(Raw!$K:$K,Raw!$C:$C, 'Data by Geography'!$A11,Raw!$J:$J,'Data by Geography'!AC$6,Raw!$H:$H,'Data by Geography'!$A$6)))</f>
        <v>510</v>
      </c>
      <c r="AD11" s="41">
        <f t="shared" ref="AD11:AD13" ca="1" si="7">IF($AC11&gt;0,(AC11/$AK11),"")</f>
        <v>2.8818443804034581E-2</v>
      </c>
      <c r="AK11" s="42">
        <f t="shared" ref="AK11:AK15" ca="1" si="8">SUM(AC11,AA11,Y11,W11,U11,S11,Q11,O11)</f>
        <v>17697</v>
      </c>
    </row>
    <row r="12" spans="1:37" x14ac:dyDescent="0.2">
      <c r="A12" s="32" t="str">
        <f ca="1">IF($A$1&gt;Refs!L4,"NHS111PS-202324-H1","")</f>
        <v>NHS111PS-202324-H1</v>
      </c>
      <c r="B12" s="38" t="str">
        <f ca="1">IF($A$1&gt;Refs!L4,VLOOKUP($A12,Refs!$J$2:$K$5,2,FALSE),"")</f>
        <v>Apr'23 to Sep'23</v>
      </c>
      <c r="D12" s="13">
        <f ca="1">IF($B$6="Region",SUMIFS(Raw!$K:$K,Raw!$C:$C,'Data by Geography'!$A12,Raw!$J:$J,'Data by Geography'!D$6,Raw!$D:$D,'Data by Geography'!$A$6),
IF($B$6="Provider",SUMIFS(Raw!$K:$K,Raw!$C:$C,'Data by Geography'!$A12,Raw!$J:$J,'Data by Geography'!D$6,Raw!$F:$F,'Data by Geography'!$A$6),
SUMIFS(Raw!$K:$K,Raw!$C:$C, 'Data by Geography'!$A12,Raw!$J:$J,'Data by Geography'!D$6,Raw!$H:$H,'Data by Geography'!$A$6)))</f>
        <v>553170</v>
      </c>
      <c r="E12" s="13">
        <f ca="1">IF($B$6="Region",SUMIFS(Raw!$K:$K,Raw!$C:$C,'Data by Geography'!$A12,Raw!$J:$J,'Data by Geography'!E$6,Raw!$D:$D,'Data by Geography'!$A$6),
IF($B$6="Provider",SUMIFS(Raw!$K:$K,Raw!$C:$C,'Data by Geography'!$A12,Raw!$J:$J,'Data by Geography'!E$6,Raw!$F:$F,'Data by Geography'!$A$6),
SUMIFS(Raw!$K:$K,Raw!$C:$C, 'Data by Geography'!$A12,Raw!$J:$J,'Data by Geography'!E$6,Raw!$H:$H,'Data by Geography'!$A$6)))</f>
        <v>24039</v>
      </c>
      <c r="F12" s="13">
        <f ca="1">IF($B$6="Region",SUMIFS(Raw!$K:$K,Raw!$C:$C,'Data by Geography'!$A12,Raw!$J:$J,'Data by Geography'!F$6,Raw!$D:$D,'Data by Geography'!$A$6),
IF($B$6="Provider",SUMIFS(Raw!$K:$K,Raw!$C:$C,'Data by Geography'!$A12,Raw!$J:$J,'Data by Geography'!F$6,Raw!$F:$F,'Data by Geography'!$A$6),
SUMIFS(Raw!$K:$K,Raw!$C:$C, 'Data by Geography'!$A12,Raw!$J:$J,'Data by Geography'!F$6,Raw!$H:$H,'Data by Geography'!$A$6)))</f>
        <v>14433</v>
      </c>
      <c r="G12" s="13">
        <f ca="1">IF($B$6="Region",SUMIFS(Raw!$K:$K,Raw!$C:$C,'Data by Geography'!$A12,Raw!$J:$J,'Data by Geography'!G$6,Raw!$D:$D,'Data by Geography'!$A$6),
IF($B$6="Provider",SUMIFS(Raw!$K:$K,Raw!$C:$C,'Data by Geography'!$A12,Raw!$J:$J,'Data by Geography'!G$6,Raw!$F:$F,'Data by Geography'!$A$6),
SUMIFS(Raw!$K:$K,Raw!$C:$C, 'Data by Geography'!$A12,Raw!$J:$J,'Data by Geography'!G$6,Raw!$H:$H,'Data by Geography'!$A$6)))</f>
        <v>3682</v>
      </c>
      <c r="H12" s="13">
        <f ca="1">IF($B$6="Region",SUMIFS(Raw!$K:$K,Raw!$C:$C,'Data by Geography'!$A12,Raw!$J:$J,'Data by Geography'!H$6,Raw!$D:$D,'Data by Geography'!$A$6),
IF($B$6="Provider",SUMIFS(Raw!$K:$K,Raw!$C:$C,'Data by Geography'!$A12,Raw!$J:$J,'Data by Geography'!H$6,Raw!$F:$F,'Data by Geography'!$A$6),
SUMIFS(Raw!$K:$K,Raw!$C:$C, 'Data by Geography'!$A12,Raw!$J:$J,'Data by Geography'!H$6,Raw!$H:$H,'Data by Geography'!$A$6)))</f>
        <v>1288</v>
      </c>
      <c r="I12" s="13">
        <f ca="1">IF($B$6="Region",SUMIFS(Raw!$K:$K,Raw!$C:$C,'Data by Geography'!$A12,Raw!$J:$J,'Data by Geography'!I$6,Raw!$D:$D,'Data by Geography'!$A$6),
IF($B$6="Provider",SUMIFS(Raw!$K:$K,Raw!$C:$C,'Data by Geography'!$A12,Raw!$J:$J,'Data by Geography'!I$6,Raw!$F:$F,'Data by Geography'!$A$6),
SUMIFS(Raw!$K:$K,Raw!$C:$C, 'Data by Geography'!$A12,Raw!$J:$J,'Data by Geography'!I$6,Raw!$H:$H,'Data by Geography'!$A$6)))</f>
        <v>1582</v>
      </c>
      <c r="J12" s="13">
        <f ca="1">IF($B$6="Region",SUMIFS(Raw!$K:$K,Raw!$C:$C,'Data by Geography'!$A12,Raw!$J:$J,'Data by Geography'!J$6,Raw!$D:$D,'Data by Geography'!$A$6),
IF($B$6="Provider",SUMIFS(Raw!$K:$K,Raw!$C:$C,'Data by Geography'!$A12,Raw!$J:$J,'Data by Geography'!J$6,Raw!$F:$F,'Data by Geography'!$A$6),
SUMIFS(Raw!$K:$K,Raw!$C:$C, 'Data by Geography'!$A12,Raw!$J:$J,'Data by Geography'!J$6,Raw!$H:$H,'Data by Geography'!$A$6)))</f>
        <v>2723</v>
      </c>
      <c r="K12" s="13">
        <f ca="1">IF($B$6="Region",SUMIFS(Raw!$K:$K,Raw!$C:$C,'Data by Geography'!$A12,Raw!$J:$J,'Data by Geography'!K$6,Raw!$D:$D,'Data by Geography'!$A$6),
IF($B$6="Provider",SUMIFS(Raw!$K:$K,Raw!$C:$C,'Data by Geography'!$A12,Raw!$J:$J,'Data by Geography'!K$6,Raw!$F:$F,'Data by Geography'!$A$6),
SUMIFS(Raw!$K:$K,Raw!$C:$C, 'Data by Geography'!$A12,Raw!$J:$J,'Data by Geography'!K$6,Raw!$H:$H,'Data by Geography'!$A$6)))</f>
        <v>331</v>
      </c>
      <c r="L12" s="41">
        <f ca="1">IF(E12&gt;0,SUM((F12+G12)/SUM(F12:J12)),"")</f>
        <v>0.76408807153703395</v>
      </c>
      <c r="M12" s="41">
        <f ca="1">IF(E12&gt;0,SUM((I12+J12)/SUM(F12:J12)),"")</f>
        <v>0.18158427535009281</v>
      </c>
      <c r="N12" s="13"/>
      <c r="O12" s="13">
        <f ca="1">IF($B$6="Region",SUMIFS(Raw!$K:$K,Raw!$C:$C,'Data by Geography'!$A12,Raw!$J:$J,'Data by Geography'!O$6,Raw!$D:$D,'Data by Geography'!$A$6),
IF($B$6="Provider",SUMIFS(Raw!$K:$K,Raw!$C:$C,'Data by Geography'!$A12,Raw!$J:$J,'Data by Geography'!O$6,Raw!$F:$F,'Data by Geography'!$A$6),
SUMIFS(Raw!$K:$K,Raw!$C:$C, 'Data by Geography'!$A12,Raw!$J:$J,'Data by Geography'!O$6,Raw!$H:$H,'Data by Geography'!$A$6)))</f>
        <v>5831</v>
      </c>
      <c r="P12" s="41">
        <f t="shared" ca="1" si="0"/>
        <v>0.25020381892297788</v>
      </c>
      <c r="Q12" s="13">
        <f ca="1">IF($B$6="Region",SUMIFS(Raw!$K:$K,Raw!$C:$C,'Data by Geography'!$A12,Raw!$J:$J,'Data by Geography'!Q$6,Raw!$D:$D,'Data by Geography'!$A$6),
IF($B$6="Provider",SUMIFS(Raw!$K:$K,Raw!$C:$C,'Data by Geography'!$A12,Raw!$J:$J,'Data by Geography'!Q$6,Raw!$F:$F,'Data by Geography'!$A$6),
SUMIFS(Raw!$K:$K,Raw!$C:$C, 'Data by Geography'!$A12,Raw!$J:$J,'Data by Geography'!Q$6,Raw!$H:$H,'Data by Geography'!$A$6)))</f>
        <v>3396</v>
      </c>
      <c r="R12" s="41">
        <f t="shared" ca="1" si="1"/>
        <v>0.14571980261746406</v>
      </c>
      <c r="S12" s="13">
        <f ca="1">IF($B$6="Region",SUMIFS(Raw!$K:$K,Raw!$C:$C,'Data by Geography'!$A12,Raw!$J:$J,'Data by Geography'!S$6,Raw!$D:$D,'Data by Geography'!$A$6),
IF($B$6="Provider",SUMIFS(Raw!$K:$K,Raw!$C:$C,'Data by Geography'!$A12,Raw!$J:$J,'Data by Geography'!S$6,Raw!$F:$F,'Data by Geography'!$A$6),
SUMIFS(Raw!$K:$K,Raw!$C:$C, 'Data by Geography'!$A12,Raw!$J:$J,'Data by Geography'!S$6,Raw!$H:$H,'Data by Geography'!$A$6)))</f>
        <v>2570</v>
      </c>
      <c r="T12" s="41">
        <f t="shared" ca="1" si="2"/>
        <v>0.11027676464278052</v>
      </c>
      <c r="U12" s="13">
        <f ca="1">IF($B$6="Region",SUMIFS(Raw!$K:$K,Raw!$C:$C,'Data by Geography'!$A12,Raw!$J:$J,'Data by Geography'!U$6,Raw!$D:$D,'Data by Geography'!$A$6),
IF($B$6="Provider",SUMIFS(Raw!$K:$K,Raw!$C:$C,'Data by Geography'!$A12,Raw!$J:$J,'Data by Geography'!U$6,Raw!$F:$F,'Data by Geography'!$A$6),
SUMIFS(Raw!$K:$K,Raw!$C:$C, 'Data by Geography'!$A12,Raw!$J:$J,'Data by Geography'!U$6,Raw!$H:$H,'Data by Geography'!$A$6)))</f>
        <v>5537</v>
      </c>
      <c r="V12" s="41">
        <f t="shared" ca="1" si="3"/>
        <v>0.23758850032181936</v>
      </c>
      <c r="W12" s="13">
        <f ca="1">IF($B$6="Region",SUMIFS(Raw!$K:$K,Raw!$C:$C,'Data by Geography'!$A12,Raw!$J:$J,'Data by Geography'!W$6,Raw!$D:$D,'Data by Geography'!$A$6),
IF($B$6="Provider",SUMIFS(Raw!$K:$K,Raw!$C:$C,'Data by Geography'!$A12,Raw!$J:$J,'Data by Geography'!W$6,Raw!$F:$F,'Data by Geography'!$A$6),
SUMIFS(Raw!$K:$K,Raw!$C:$C, 'Data by Geography'!$A12,Raw!$J:$J,'Data by Geography'!W$6,Raw!$H:$H,'Data by Geography'!$A$6)))</f>
        <v>765</v>
      </c>
      <c r="X12" s="41">
        <f t="shared" ca="1" si="4"/>
        <v>3.2825573911177859E-2</v>
      </c>
      <c r="Y12" s="13">
        <f ca="1">IF($B$6="Region",SUMIFS(Raw!$K:$K,Raw!$C:$C,'Data by Geography'!$A12,Raw!$J:$J,'Data by Geography'!Y$6,Raw!$D:$D,'Data by Geography'!$A$6),
IF($B$6="Provider",SUMIFS(Raw!$K:$K,Raw!$C:$C,'Data by Geography'!$A12,Raw!$J:$J,'Data by Geography'!Y$6,Raw!$F:$F,'Data by Geography'!$A$6),
SUMIFS(Raw!$K:$K,Raw!$C:$C, 'Data by Geography'!$A12,Raw!$J:$J,'Data by Geography'!Y$6,Raw!$H:$H,'Data by Geography'!$A$6)))</f>
        <v>2267</v>
      </c>
      <c r="Z12" s="41">
        <f t="shared" ca="1" si="5"/>
        <v>9.7275262819137523E-2</v>
      </c>
      <c r="AA12" s="13">
        <f ca="1">IF($B$6="Region",SUMIFS(Raw!$K:$K,Raw!$C:$C,'Data by Geography'!$A12,Raw!$J:$J,'Data by Geography'!AA$6,Raw!$D:$D,'Data by Geography'!$A$6),
IF($B$6="Provider",SUMIFS(Raw!$K:$K,Raw!$C:$C,'Data by Geography'!$A12,Raw!$J:$J,'Data by Geography'!AA$6,Raw!$F:$F,'Data by Geography'!$A$6),
SUMIFS(Raw!$K:$K,Raw!$C:$C, 'Data by Geography'!$A12,Raw!$J:$J,'Data by Geography'!AA$6,Raw!$H:$H,'Data by Geography'!$A$6)))</f>
        <v>2094</v>
      </c>
      <c r="AB12" s="41">
        <f t="shared" ca="1" si="6"/>
        <v>8.9851963098047632E-2</v>
      </c>
      <c r="AC12" s="13">
        <f ca="1">IF($B$6="Region",SUMIFS(Raw!$K:$K,Raw!$C:$C,'Data by Geography'!$A12,Raw!$J:$J,'Data by Geography'!AC$6,Raw!$D:$D,'Data by Geography'!$A$6),
IF($B$6="Provider",SUMIFS(Raw!$K:$K,Raw!$C:$C,'Data by Geography'!$A12,Raw!$J:$J,'Data by Geography'!AC$6,Raw!$F:$F,'Data by Geography'!$A$6),
SUMIFS(Raw!$K:$K,Raw!$C:$C, 'Data by Geography'!$A12,Raw!$J:$J,'Data by Geography'!AC$6,Raw!$H:$H,'Data by Geography'!$A$6)))</f>
        <v>845</v>
      </c>
      <c r="AD12" s="41">
        <f t="shared" ca="1" si="7"/>
        <v>3.6258313666595154E-2</v>
      </c>
      <c r="AK12" s="42">
        <f t="shared" ca="1" si="8"/>
        <v>23305</v>
      </c>
    </row>
    <row r="13" spans="1:37" x14ac:dyDescent="0.2">
      <c r="A13" s="32" t="str">
        <f ca="1">IF($A$1&gt;Refs!L5,"NHS111PS-202324-H2","")</f>
        <v>NHS111PS-202324-H2</v>
      </c>
      <c r="B13" s="38" t="str">
        <f ca="1">IF($A$1&gt;Refs!L5,VLOOKUP($A13,Refs!$J$2:$K$5,2,FALSE),"")</f>
        <v>Oct'23 to Mar'24</v>
      </c>
      <c r="D13" s="13">
        <f ca="1">IF($B$6="Region",SUMIFS(Raw!$K:$K,Raw!$C:$C,'Data by Geography'!$A13,Raw!$J:$J,'Data by Geography'!D$6,Raw!$D:$D,'Data by Geography'!$A$6),
IF($B$6="Provider",SUMIFS(Raw!$K:$K,Raw!$C:$C,'Data by Geography'!$A13,Raw!$J:$J,'Data by Geography'!D$6,Raw!$F:$F,'Data by Geography'!$A$6),
SUMIFS(Raw!$K:$K,Raw!$C:$C, 'Data by Geography'!$A13,Raw!$J:$J,'Data by Geography'!D$6,Raw!$H:$H,'Data by Geography'!$A$6)))</f>
        <v>719043</v>
      </c>
      <c r="E13" s="13">
        <f ca="1">IF($B$6="Region",SUMIFS(Raw!$K:$K,Raw!$C:$C,'Data by Geography'!$A13,Raw!$J:$J,'Data by Geography'!E$6,Raw!$D:$D,'Data by Geography'!$A$6),
IF($B$6="Provider",SUMIFS(Raw!$K:$K,Raw!$C:$C,'Data by Geography'!$A13,Raw!$J:$J,'Data by Geography'!E$6,Raw!$F:$F,'Data by Geography'!$A$6),
SUMIFS(Raw!$K:$K,Raw!$C:$C, 'Data by Geography'!$A13,Raw!$J:$J,'Data by Geography'!E$6,Raw!$H:$H,'Data by Geography'!$A$6)))</f>
        <v>39494</v>
      </c>
      <c r="F13" s="13">
        <f ca="1">IF($B$6="Region",SUMIFS(Raw!$K:$K,Raw!$C:$C,'Data by Geography'!$A13,Raw!$J:$J,'Data by Geography'!F$6,Raw!$D:$D,'Data by Geography'!$A$6),
IF($B$6="Provider",SUMIFS(Raw!$K:$K,Raw!$C:$C,'Data by Geography'!$A13,Raw!$J:$J,'Data by Geography'!F$6,Raw!$F:$F,'Data by Geography'!$A$6),
SUMIFS(Raw!$K:$K,Raw!$C:$C, 'Data by Geography'!$A13,Raw!$J:$J,'Data by Geography'!F$6,Raw!$H:$H,'Data by Geography'!$A$6)))</f>
        <v>23589</v>
      </c>
      <c r="G13" s="13">
        <f ca="1">IF($B$6="Region",SUMIFS(Raw!$K:$K,Raw!$C:$C,'Data by Geography'!$A13,Raw!$J:$J,'Data by Geography'!G$6,Raw!$D:$D,'Data by Geography'!$A$6),
IF($B$6="Provider",SUMIFS(Raw!$K:$K,Raw!$C:$C,'Data by Geography'!$A13,Raw!$J:$J,'Data by Geography'!G$6,Raw!$F:$F,'Data by Geography'!$A$6),
SUMIFS(Raw!$K:$K,Raw!$C:$C, 'Data by Geography'!$A13,Raw!$J:$J,'Data by Geography'!G$6,Raw!$H:$H,'Data by Geography'!$A$6)))</f>
        <v>5343</v>
      </c>
      <c r="H13" s="13">
        <f ca="1">IF($B$6="Region",SUMIFS(Raw!$K:$K,Raw!$C:$C,'Data by Geography'!$A13,Raw!$J:$J,'Data by Geography'!H$6,Raw!$D:$D,'Data by Geography'!$A$6),
IF($B$6="Provider",SUMIFS(Raw!$K:$K,Raw!$C:$C,'Data by Geography'!$A13,Raw!$J:$J,'Data by Geography'!H$6,Raw!$F:$F,'Data by Geography'!$A$6),
SUMIFS(Raw!$K:$K,Raw!$C:$C, 'Data by Geography'!$A13,Raw!$J:$J,'Data by Geography'!H$6,Raw!$H:$H,'Data by Geography'!$A$6)))</f>
        <v>2189</v>
      </c>
      <c r="I13" s="13">
        <f ca="1">IF($B$6="Region",SUMIFS(Raw!$K:$K,Raw!$C:$C,'Data by Geography'!$A13,Raw!$J:$J,'Data by Geography'!I$6,Raw!$D:$D,'Data by Geography'!$A$6),
IF($B$6="Provider",SUMIFS(Raw!$K:$K,Raw!$C:$C,'Data by Geography'!$A13,Raw!$J:$J,'Data by Geography'!I$6,Raw!$F:$F,'Data by Geography'!$A$6),
SUMIFS(Raw!$K:$K,Raw!$C:$C, 'Data by Geography'!$A13,Raw!$J:$J,'Data by Geography'!I$6,Raw!$H:$H,'Data by Geography'!$A$6)))</f>
        <v>2506</v>
      </c>
      <c r="J13" s="13">
        <f ca="1">IF($B$6="Region",SUMIFS(Raw!$K:$K,Raw!$C:$C,'Data by Geography'!$A13,Raw!$J:$J,'Data by Geography'!J$6,Raw!$D:$D,'Data by Geography'!$A$6),
IF($B$6="Provider",SUMIFS(Raw!$K:$K,Raw!$C:$C,'Data by Geography'!$A13,Raw!$J:$J,'Data by Geography'!J$6,Raw!$F:$F,'Data by Geography'!$A$6),
SUMIFS(Raw!$K:$K,Raw!$C:$C, 'Data by Geography'!$A13,Raw!$J:$J,'Data by Geography'!J$6,Raw!$H:$H,'Data by Geography'!$A$6)))</f>
        <v>5319</v>
      </c>
      <c r="K13" s="13">
        <f ca="1">IF($B$6="Region",SUMIFS(Raw!$K:$K,Raw!$C:$C,'Data by Geography'!$A13,Raw!$J:$J,'Data by Geography'!K$6,Raw!$D:$D,'Data by Geography'!$A$6),
IF($B$6="Provider",SUMIFS(Raw!$K:$K,Raw!$C:$C,'Data by Geography'!$A13,Raw!$J:$J,'Data by Geography'!K$6,Raw!$F:$F,'Data by Geography'!$A$6),
SUMIFS(Raw!$K:$K,Raw!$C:$C, 'Data by Geography'!$A13,Raw!$J:$J,'Data by Geography'!K$6,Raw!$H:$H,'Data by Geography'!$A$6)))</f>
        <v>548</v>
      </c>
      <c r="L13" s="41">
        <f ca="1">IF(E13&gt;0,SUM((F13+G13)/SUM(F13:J13)),"")</f>
        <v>0.7428747496533662</v>
      </c>
      <c r="M13" s="41">
        <f ca="1">IF(E13&gt;0,SUM((I13+J13)/SUM(F13:J13)),"")</f>
        <v>0.20091922148616032</v>
      </c>
      <c r="N13" s="13"/>
      <c r="O13" s="13">
        <f ca="1">IF($B$6="Region",SUMIFS(Raw!$K:$K,Raw!$C:$C,'Data by Geography'!$A13,Raw!$J:$J,'Data by Geography'!O$6,Raw!$D:$D,'Data by Geography'!$A$6),
IF($B$6="Provider",SUMIFS(Raw!$K:$K,Raw!$C:$C,'Data by Geography'!$A13,Raw!$J:$J,'Data by Geography'!O$6,Raw!$F:$F,'Data by Geography'!$A$6),
SUMIFS(Raw!$K:$K,Raw!$C:$C, 'Data by Geography'!$A13,Raw!$J:$J,'Data by Geography'!O$6,Raw!$H:$H,'Data by Geography'!$A$6)))</f>
        <v>10377</v>
      </c>
      <c r="P13" s="41">
        <f t="shared" ca="1" si="0"/>
        <v>0.26445628074109939</v>
      </c>
      <c r="Q13" s="13">
        <f ca="1">IF($B$6="Region",SUMIFS(Raw!$K:$K,Raw!$C:$C,'Data by Geography'!$A13,Raw!$J:$J,'Data by Geography'!Q$6,Raw!$D:$D,'Data by Geography'!$A$6),
IF($B$6="Provider",SUMIFS(Raw!$K:$K,Raw!$C:$C,'Data by Geography'!$A13,Raw!$J:$J,'Data by Geography'!Q$6,Raw!$F:$F,'Data by Geography'!$A$6),
SUMIFS(Raw!$K:$K,Raw!$C:$C, 'Data by Geography'!$A13,Raw!$J:$J,'Data by Geography'!Q$6,Raw!$H:$H,'Data by Geography'!$A$6)))</f>
        <v>7898</v>
      </c>
      <c r="R13" s="41">
        <f t="shared" ca="1" si="1"/>
        <v>0.20127933943270726</v>
      </c>
      <c r="S13" s="13">
        <f ca="1">IF($B$6="Region",SUMIFS(Raw!$K:$K,Raw!$C:$C,'Data by Geography'!$A13,Raw!$J:$J,'Data by Geography'!S$6,Raw!$D:$D,'Data by Geography'!$A$6),
IF($B$6="Provider",SUMIFS(Raw!$K:$K,Raw!$C:$C,'Data by Geography'!$A13,Raw!$J:$J,'Data by Geography'!S$6,Raw!$F:$F,'Data by Geography'!$A$6),
SUMIFS(Raw!$K:$K,Raw!$C:$C, 'Data by Geography'!$A13,Raw!$J:$J,'Data by Geography'!S$6,Raw!$H:$H,'Data by Geography'!$A$6)))</f>
        <v>4480</v>
      </c>
      <c r="T13" s="41">
        <f t="shared" ca="1" si="2"/>
        <v>0.11417212467188256</v>
      </c>
      <c r="U13" s="13">
        <f ca="1">IF($B$6="Region",SUMIFS(Raw!$K:$K,Raw!$C:$C,'Data by Geography'!$A13,Raw!$J:$J,'Data by Geography'!U$6,Raw!$D:$D,'Data by Geography'!$A$6),
IF($B$6="Provider",SUMIFS(Raw!$K:$K,Raw!$C:$C,'Data by Geography'!$A13,Raw!$J:$J,'Data by Geography'!U$6,Raw!$F:$F,'Data by Geography'!$A$6),
SUMIFS(Raw!$K:$K,Raw!$C:$C, 'Data by Geography'!$A13,Raw!$J:$J,'Data by Geography'!U$6,Raw!$H:$H,'Data by Geography'!$A$6)))</f>
        <v>9641</v>
      </c>
      <c r="V13" s="41">
        <f t="shared" ca="1" si="3"/>
        <v>0.24569943168786157</v>
      </c>
      <c r="W13" s="13">
        <f ca="1">IF($B$6="Region",SUMIFS(Raw!$K:$K,Raw!$C:$C,'Data by Geography'!$A13,Raw!$J:$J,'Data by Geography'!W$6,Raw!$D:$D,'Data by Geography'!$A$6),
IF($B$6="Provider",SUMIFS(Raw!$K:$K,Raw!$C:$C,'Data by Geography'!$A13,Raw!$J:$J,'Data by Geography'!W$6,Raw!$F:$F,'Data by Geography'!$A$6),
SUMIFS(Raw!$K:$K,Raw!$C:$C, 'Data by Geography'!$A13,Raw!$J:$J,'Data by Geography'!W$6,Raw!$H:$H,'Data by Geography'!$A$6)))</f>
        <v>703</v>
      </c>
      <c r="X13" s="41">
        <f t="shared" ca="1" si="4"/>
        <v>1.7915849027753002E-2</v>
      </c>
      <c r="Y13" s="13">
        <f ca="1">IF($B$6="Region",SUMIFS(Raw!$K:$K,Raw!$C:$C,'Data by Geography'!$A13,Raw!$J:$J,'Data by Geography'!Y$6,Raw!$D:$D,'Data by Geography'!$A$6),
IF($B$6="Provider",SUMIFS(Raw!$K:$K,Raw!$C:$C,'Data by Geography'!$A13,Raw!$J:$J,'Data by Geography'!Y$6,Raw!$F:$F,'Data by Geography'!$A$6),
SUMIFS(Raw!$K:$K,Raw!$C:$C, 'Data by Geography'!$A13,Raw!$J:$J,'Data by Geography'!Y$6,Raw!$H:$H,'Data by Geography'!$A$6)))</f>
        <v>1455</v>
      </c>
      <c r="Z13" s="41">
        <f t="shared" ca="1" si="5"/>
        <v>3.7080455669104714E-2</v>
      </c>
      <c r="AA13" s="13">
        <f ca="1">IF($B$6="Region",SUMIFS(Raw!$K:$K,Raw!$C:$C,'Data by Geography'!$A13,Raw!$J:$J,'Data by Geography'!AA$6,Raw!$D:$D,'Data by Geography'!$A$6),
IF($B$6="Provider",SUMIFS(Raw!$K:$K,Raw!$C:$C,'Data by Geography'!$A13,Raw!$J:$J,'Data by Geography'!AA$6,Raw!$F:$F,'Data by Geography'!$A$6),
SUMIFS(Raw!$K:$K,Raw!$C:$C, 'Data by Geography'!$A13,Raw!$J:$J,'Data by Geography'!AA$6,Raw!$H:$H,'Data by Geography'!$A$6)))</f>
        <v>4424</v>
      </c>
      <c r="AB13" s="41">
        <f t="shared" ca="1" si="6"/>
        <v>0.11274497311348404</v>
      </c>
      <c r="AC13" s="13">
        <f ca="1">IF($B$6="Region",SUMIFS(Raw!$K:$K,Raw!$C:$C,'Data by Geography'!$A13,Raw!$J:$J,'Data by Geography'!AC$6,Raw!$D:$D,'Data by Geography'!$A$6),
IF($B$6="Provider",SUMIFS(Raw!$K:$K,Raw!$C:$C,'Data by Geography'!$A13,Raw!$J:$J,'Data by Geography'!AC$6,Raw!$F:$F,'Data by Geography'!$A$6),
SUMIFS(Raw!$K:$K,Raw!$C:$C, 'Data by Geography'!$A13,Raw!$J:$J,'Data by Geography'!AC$6,Raw!$H:$H,'Data by Geography'!$A$6)))</f>
        <v>261</v>
      </c>
      <c r="AD13" s="41">
        <f t="shared" ca="1" si="7"/>
        <v>6.6515456561074444E-3</v>
      </c>
      <c r="AK13" s="42">
        <f t="shared" ca="1" si="8"/>
        <v>39239</v>
      </c>
    </row>
    <row r="14" spans="1:37" x14ac:dyDescent="0.2">
      <c r="AK14" s="42">
        <f t="shared" si="8"/>
        <v>0</v>
      </c>
    </row>
    <row r="15" spans="1:37" x14ac:dyDescent="0.2">
      <c r="AK15" s="42">
        <f t="shared" si="8"/>
        <v>0</v>
      </c>
    </row>
    <row r="16" spans="1:37" x14ac:dyDescent="0.2"/>
    <row r="17" spans="1:3" x14ac:dyDescent="0.2"/>
    <row r="18" spans="1:3" ht="70.150000000000006" customHeight="1" x14ac:dyDescent="0.2"/>
    <row r="19" spans="1:3" x14ac:dyDescent="0.2">
      <c r="A19" s="96" t="s">
        <v>563</v>
      </c>
    </row>
    <row r="20" spans="1:3" ht="196.9" customHeight="1" x14ac:dyDescent="0.2">
      <c r="A20" s="136" t="s">
        <v>640</v>
      </c>
      <c r="B20" s="137"/>
      <c r="C20" s="137"/>
    </row>
    <row r="21" spans="1:3" ht="79.150000000000006" customHeight="1" x14ac:dyDescent="0.2">
      <c r="A21" s="136" t="s">
        <v>620</v>
      </c>
      <c r="B21" s="136"/>
      <c r="C21" s="136"/>
    </row>
    <row r="22" spans="1:3" ht="66.75" customHeight="1" x14ac:dyDescent="0.2">
      <c r="A22" s="133" t="s">
        <v>616</v>
      </c>
      <c r="B22" s="133"/>
      <c r="C22" s="133"/>
    </row>
    <row r="23" spans="1:3" ht="57.6" customHeight="1" x14ac:dyDescent="0.2">
      <c r="A23" s="133" t="s">
        <v>566</v>
      </c>
      <c r="B23" s="133"/>
      <c r="C23" s="133"/>
    </row>
    <row r="24" spans="1:3" ht="93.6" customHeight="1" x14ac:dyDescent="0.2">
      <c r="A24" s="133" t="s">
        <v>617</v>
      </c>
      <c r="B24" s="133"/>
      <c r="C24" s="133"/>
    </row>
    <row r="25" spans="1:3" ht="46.15" customHeight="1" x14ac:dyDescent="0.2">
      <c r="A25" s="133" t="s">
        <v>612</v>
      </c>
      <c r="B25" s="133"/>
      <c r="C25" s="133"/>
    </row>
    <row r="26" spans="1:3" ht="51" customHeight="1" x14ac:dyDescent="0.2">
      <c r="A26" s="133" t="s">
        <v>613</v>
      </c>
      <c r="B26" s="133"/>
      <c r="C26" s="133"/>
    </row>
    <row r="27" spans="1:3" ht="122.45" customHeight="1" x14ac:dyDescent="0.2">
      <c r="A27" s="133" t="s">
        <v>619</v>
      </c>
      <c r="B27" s="133"/>
      <c r="C27" s="133"/>
    </row>
    <row r="28" spans="1:3" ht="33.6" customHeight="1" x14ac:dyDescent="0.2">
      <c r="A28" s="133" t="s">
        <v>615</v>
      </c>
      <c r="B28" s="133"/>
      <c r="C28" s="133"/>
    </row>
    <row r="29" spans="1:3" x14ac:dyDescent="0.2"/>
    <row r="30" spans="1:3" x14ac:dyDescent="0.2"/>
    <row r="31" spans="1:3" x14ac:dyDescent="0.2"/>
  </sheetData>
  <mergeCells count="11">
    <mergeCell ref="F5:M5"/>
    <mergeCell ref="O5:AD5"/>
    <mergeCell ref="A21:C21"/>
    <mergeCell ref="A22:C22"/>
    <mergeCell ref="A23:C23"/>
    <mergeCell ref="A20:C20"/>
    <mergeCell ref="A24:C24"/>
    <mergeCell ref="A25:C25"/>
    <mergeCell ref="A26:C26"/>
    <mergeCell ref="A27:C27"/>
    <mergeCell ref="A28:C28"/>
  </mergeCells>
  <phoneticPr fontId="32" type="noConversion"/>
  <conditionalFormatting sqref="B5">
    <cfRule type="notContainsBlanks" dxfId="9" priority="1">
      <formula>LEN(TRIM(B5))&gt;0</formula>
    </cfRule>
    <cfRule type="containsBlanks" dxfId="8" priority="2">
      <formula>LEN(TRIM(B5))=0</formula>
    </cfRule>
  </conditionalFormatting>
  <conditionalFormatting sqref="C4:AK4">
    <cfRule type="cellIs" dxfId="7" priority="10" operator="notEqual">
      <formula>0</formula>
    </cfRule>
  </conditionalFormatting>
  <conditionalFormatting sqref="N11:N12 D13:K13 N13:O13 Q13 S13 U13 W13 Y13 AA13 AC13">
    <cfRule type="cellIs" dxfId="6" priority="3" operator="equal">
      <formula>0</formula>
    </cfRule>
    <cfRule type="expression" dxfId="5" priority="4">
      <formula>OR($A$11="")</formula>
    </cfRule>
  </conditionalFormatting>
  <pageMargins left="0.7" right="0.7" top="0.75" bottom="0.75" header="0.3" footer="0.3"/>
  <pageSetup paperSize="9" orientation="portrait" r:id="rId1"/>
  <ignoredErrors>
    <ignoredError sqref="O10 Q11 Y11 Q10 S10 S11 U10 U11 W10:W11 Y10 AA10:AA11 AC10:AC1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Refs!$C$2:$C$55</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3875-8262-40C7-A53F-CD8966005802}">
  <sheetPr>
    <tabColor theme="0"/>
  </sheetPr>
  <dimension ref="A1:AT22"/>
  <sheetViews>
    <sheetView showGridLines="0" workbookViewId="0">
      <selection activeCell="B4" sqref="B4"/>
    </sheetView>
  </sheetViews>
  <sheetFormatPr defaultColWidth="0" defaultRowHeight="12.75" x14ac:dyDescent="0.2"/>
  <cols>
    <col min="1" max="1" width="6.5703125" style="2" customWidth="1"/>
    <col min="2" max="2" width="23.42578125" style="2" bestFit="1" customWidth="1"/>
    <col min="3" max="36" width="6.5703125" style="2" customWidth="1"/>
    <col min="37" max="37" width="194.28515625" style="2" customWidth="1"/>
    <col min="38" max="38" width="6.5703125" style="2" customWidth="1"/>
    <col min="39" max="39" width="23.42578125" style="2" bestFit="1" customWidth="1"/>
    <col min="40" max="42" width="12" style="2" customWidth="1"/>
    <col min="43" max="43" width="13" style="2" customWidth="1"/>
    <col min="44" max="46" width="6.5703125" style="2" customWidth="1"/>
    <col min="47" max="16384" width="8.7109375" style="2" hidden="1"/>
  </cols>
  <sheetData>
    <row r="1" spans="1:46" ht="4.1500000000000004" customHeight="1" x14ac:dyDescent="0.2">
      <c r="A1" s="39">
        <f ca="1">TODAY()</f>
        <v>45448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R1" s="39"/>
      <c r="AS1" s="39"/>
      <c r="AT1" s="39"/>
    </row>
    <row r="2" spans="1:46" ht="30" customHeight="1" x14ac:dyDescent="0.25">
      <c r="A2" s="105" t="s">
        <v>629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7"/>
      <c r="AE2" s="7"/>
      <c r="AF2" s="7"/>
      <c r="AG2" s="7"/>
      <c r="AH2" s="7"/>
      <c r="AI2" s="7"/>
      <c r="AJ2" s="7"/>
      <c r="AK2" s="7"/>
      <c r="AL2" s="7"/>
      <c r="AR2" s="7"/>
      <c r="AS2" s="7"/>
      <c r="AT2" s="7"/>
    </row>
    <row r="3" spans="1:46" s="9" customFormat="1" ht="4.1500000000000004" customHeight="1" thickBo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N3" s="8"/>
      <c r="AO3" s="8"/>
      <c r="AP3" s="8"/>
      <c r="AR3" s="14"/>
      <c r="AS3" s="14"/>
      <c r="AT3" s="14"/>
    </row>
    <row r="4" spans="1:46" ht="13.5" thickBot="1" x14ac:dyDescent="0.25">
      <c r="A4" s="2" t="s">
        <v>215</v>
      </c>
      <c r="B4" s="18" t="s">
        <v>211</v>
      </c>
    </row>
    <row r="5" spans="1:46" ht="22.15" customHeight="1" x14ac:dyDescent="0.2">
      <c r="A5" s="19" t="str">
        <f>INDEX(Refs!$A$2:$A$80,MATCH('Satisfaction Chart'!$B$4,Refs!$C$2:$C$80,0))</f>
        <v>*</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R5" s="19"/>
      <c r="AS5" s="19"/>
      <c r="AT5" s="19"/>
    </row>
    <row r="6" spans="1:46" x14ac:dyDescent="0.2">
      <c r="A6" s="19" t="str">
        <f ca="1">IF($A$1&gt;Refs!L4,"NHS111PS-202324-H1","")</f>
        <v>NHS111PS-202324-H1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9"/>
      <c r="AN6" s="15"/>
      <c r="AO6" s="15"/>
      <c r="AP6" s="15"/>
      <c r="AR6" s="19"/>
      <c r="AS6" s="19"/>
      <c r="AT6" s="19"/>
    </row>
    <row r="7" spans="1:46" s="11" customFormat="1" x14ac:dyDescent="0.2">
      <c r="AM7" s="62"/>
    </row>
    <row r="8" spans="1:46" x14ac:dyDescent="0.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R8" s="32"/>
      <c r="AT8" s="32"/>
    </row>
    <row r="9" spans="1:46" x14ac:dyDescent="0.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N9" s="13"/>
      <c r="AO9" s="13"/>
      <c r="AP9" s="13"/>
      <c r="AR9" s="32"/>
      <c r="AT9" s="32"/>
    </row>
    <row r="10" spans="1:46" ht="25.5" x14ac:dyDescent="0.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8" t="str">
        <f ca="1">IF($A$1&gt;Refs!L4,VLOOKUP($A6,Refs!$J$2:$K$5,2,FALSE),"")</f>
        <v>Apr'23 to Sep'23</v>
      </c>
      <c r="AN10" s="64" t="s">
        <v>492</v>
      </c>
      <c r="AO10" s="64" t="str">
        <f ca="1">IF($A$1&gt;Refs!L3,"NHS111PS-202223-H2","")</f>
        <v>NHS111PS-202223-H2</v>
      </c>
      <c r="AP10" s="64" t="s">
        <v>537</v>
      </c>
      <c r="AQ10" s="64" t="str">
        <f ca="1">IF($A$1&gt;Refs!N3,"NHS111PS-202324-H2","")</f>
        <v>NHS111PS-202324-H2</v>
      </c>
      <c r="AR10" s="32"/>
      <c r="AS10" s="32"/>
      <c r="AT10" s="32"/>
    </row>
    <row r="11" spans="1:46" ht="25.5" x14ac:dyDescent="0.2">
      <c r="A11" s="19" t="str">
        <f ca="1">IF($A$1&gt;Refs!L5,"NHS111PS-202324-H2","")</f>
        <v>NHS111PS-202324-H2</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78" t="str">
        <f ca="1">IF($A$1&gt;Refs!L5,VLOOKUP($A11,Refs!$J$2:$K$5,2,FALSE),"")</f>
        <v>Oct'23 to Mar'24</v>
      </c>
      <c r="AN11" s="79" t="str">
        <f>VLOOKUP($AN10,Refs!$J$2:$K$5,2,FALSE)</f>
        <v>Apr'22 to Sep'22</v>
      </c>
      <c r="AO11" s="79" t="str">
        <f ca="1">IF($A$1&gt;Refs!L3,VLOOKUP(AO$10,Refs!$J$2:$K$5,2,FALSE),"")</f>
        <v>Oct'22 to Mar'23</v>
      </c>
      <c r="AP11" s="79" t="str">
        <f ca="1">IF($A$1&gt;Refs!M3,VLOOKUP(AP$10,Refs!$J$2:$K$5,2,FALSE),"")</f>
        <v>Apr'23 to Sep'23</v>
      </c>
      <c r="AQ11" s="79" t="str">
        <f ca="1">IF($A$1&gt;Refs!N3,VLOOKUP(AQ$10,Refs!$J$2:$K$5,2,FALSE),"")</f>
        <v>Oct'23 to Mar'24</v>
      </c>
      <c r="AR11" s="32"/>
      <c r="AS11" s="32"/>
      <c r="AT11" s="32"/>
    </row>
    <row r="12" spans="1:46" ht="25.5" x14ac:dyDescent="0.2">
      <c r="AM12" s="83" t="s">
        <v>561</v>
      </c>
      <c r="AN12" s="80" cm="1">
        <f t="array" ref="AN12">IF(AN15&gt;0,SUM((AN15:AN16)/SUM(AN15:AN19)),"")</f>
        <v>0.76321916938317591</v>
      </c>
      <c r="AO12" s="80" cm="1">
        <f t="array" aca="1" ref="AO12" ca="1">IF(AO15&gt;0,SUM((AO15:AO16)/SUM(AO15:AO19)),"")</f>
        <v>0.73346420197393536</v>
      </c>
      <c r="AP12" s="80" cm="1">
        <f t="array" ref="AP12">IF(AP15&gt;0,SUM((AP15:AP16)/SUM(AP15:AP19)),"")</f>
        <v>0.76408807153703395</v>
      </c>
      <c r="AQ12" s="80" cm="1">
        <f t="array" aca="1" ref="AQ12" ca="1">IF(AQ15&gt;0,SUM((AQ15:AQ16)/SUM(AQ15:AQ19)),"")</f>
        <v>0.7428747496533662</v>
      </c>
      <c r="AS12" s="9" t="str">
        <f>VLOOKUP($A$5,Refs!$A$2:$D$80,4,FALSE)</f>
        <v>National</v>
      </c>
    </row>
    <row r="13" spans="1:46" ht="27" customHeight="1" x14ac:dyDescent="0.2">
      <c r="AM13" s="84" t="s">
        <v>459</v>
      </c>
      <c r="AN13" s="80">
        <f>SUM(AN17/SUM(AN15:AN19))</f>
        <v>7.1715846069175734E-2</v>
      </c>
      <c r="AO13" s="80">
        <f ca="1">SUM(AO17/SUM(AO15:AO19))</f>
        <v>6.7015649708271993E-2</v>
      </c>
      <c r="AP13" s="80">
        <f>IFERROR(SUM(AP17/SUM(AP15:AP19)),0)</f>
        <v>5.4327653112873291E-2</v>
      </c>
      <c r="AQ13" s="80">
        <f ca="1">SUM(AQ17/SUM(AQ15:AQ19))</f>
        <v>5.6206028860473475E-2</v>
      </c>
    </row>
    <row r="14" spans="1:46" ht="25.5" x14ac:dyDescent="0.2">
      <c r="AM14" s="83" t="s">
        <v>562</v>
      </c>
      <c r="AN14" s="80" cm="1">
        <f t="array" ref="AN14">IF(AN18&gt;0,SUM((AN18:AN19)/SUM(AN15:AN19)),"")</f>
        <v>0.16506498454764829</v>
      </c>
      <c r="AO14" s="80" cm="1">
        <f t="array" aca="1" ref="AO14" ca="1">IF(AO18&gt;0,SUM((AO18:AO19)/SUM(AO15:AO19)),"")</f>
        <v>0.19952014831779269</v>
      </c>
      <c r="AP14" s="80" cm="1">
        <f t="array" ref="AP14">IF(AP18&gt;0,SUM((AP18:AP19)/SUM(AP15:AP19)),"")</f>
        <v>0.18158427535009281</v>
      </c>
      <c r="AQ14" s="80" cm="1">
        <f t="array" aca="1" ref="AQ14" ca="1">IF(AQ18&gt;0,SUM((AQ18:AQ19)/SUM(AQ15:AQ19)),"")</f>
        <v>0.20091922148616032</v>
      </c>
    </row>
    <row r="15" spans="1:46" ht="25.5" x14ac:dyDescent="0.25">
      <c r="AM15" s="81" t="s">
        <v>474</v>
      </c>
      <c r="AN15" s="82">
        <f>IF($AS$12="Region",SUMIFS(Raw!$K:$K,Raw!$C:$C,'Satisfaction Chart'!AN$10,Raw!$J:$J,'Satisfaction Chart'!$AS15,Raw!$D:$D,'Satisfaction Chart'!$A$5),
IF($AS$12="Provider",SUMIFS(Raw!$K:$K,Raw!$C:$C,'Satisfaction Chart'!AN$10,Raw!$J:$J,'Satisfaction Chart'!$AS15,Raw!$F:$F,'Satisfaction Chart'!$A$5),
SUMIFS(Raw!$K:$K,Raw!$C:$C, 'Satisfaction Chart'!AN$10,Raw!$J:$J,'Satisfaction Chart'!$AS15,Raw!$H:$H,'Satisfaction Chart'!$A$5)))</f>
        <v>13637</v>
      </c>
      <c r="AO15" s="82">
        <f ca="1">IF($AS$12="Region",SUMIFS(Raw!$K:$K,Raw!$C:$C,'Satisfaction Chart'!AO$10,Raw!$J:$J,'Satisfaction Chart'!$AS15,Raw!$D:$D,'Satisfaction Chart'!$A$5),
IF($AS$12="Provider",SUMIFS(Raw!$K:$K,Raw!$C:$C,'Satisfaction Chart'!AO$10,Raw!$J:$J,'Satisfaction Chart'!$AS15,Raw!$F:$F,'Satisfaction Chart'!$A$5),
SUMIFS(Raw!$K:$K,Raw!$C:$C, 'Satisfaction Chart'!AO$10,Raw!$J:$J,'Satisfaction Chart'!$AS15,Raw!$H:$H,'Satisfaction Chart'!$A$5)))</f>
        <v>9832</v>
      </c>
      <c r="AP15" s="82">
        <f>IF($AS$12="Region",SUMIFS(Raw!$K:$K,Raw!$C:$C,'Satisfaction Chart'!AP$10,Raw!$J:$J,'Satisfaction Chart'!$AS15,Raw!$D:$D,'Satisfaction Chart'!$A$5),
IF($AS$12="Provider",SUMIFS(Raw!$K:$K,Raw!$C:$C,'Satisfaction Chart'!AP$10,Raw!$J:$J,'Satisfaction Chart'!$AS15,Raw!$F:$F,'Satisfaction Chart'!$A$5),
SUMIFS(Raw!$K:$K,Raw!$C:$C, 'Satisfaction Chart'!AP$10,Raw!$J:$J,'Satisfaction Chart'!$AS15,Raw!$H:$H,'Satisfaction Chart'!$A$5)))</f>
        <v>14433</v>
      </c>
      <c r="AQ15" s="82">
        <f ca="1">IF($AS$12="Region",SUMIFS(Raw!$K:$K,Raw!$C:$C,'Satisfaction Chart'!AQ$10,Raw!$J:$J,'Satisfaction Chart'!$AS15,Raw!$D:$D,'Satisfaction Chart'!$A$5),
IF($AS$12="Provider",SUMIFS(Raw!$K:$K,Raw!$C:$C,'Satisfaction Chart'!AQ$10,Raw!$J:$J,'Satisfaction Chart'!$AS15,Raw!$F:$F,'Satisfaction Chart'!$A$5),
SUMIFS(Raw!$K:$K,Raw!$C:$C, 'Satisfaction Chart'!AQ$10,Raw!$J:$J,'Satisfaction Chart'!$AS15,Raw!$H:$H,'Satisfaction Chart'!$A$5)))</f>
        <v>23589</v>
      </c>
      <c r="AS15" s="30" t="s">
        <v>495</v>
      </c>
    </row>
    <row r="16" spans="1:46" ht="25.5" x14ac:dyDescent="0.25">
      <c r="AM16" s="81" t="s">
        <v>458</v>
      </c>
      <c r="AN16" s="82">
        <f>IF($AS$12="Region",SUMIFS(Raw!$K:$K,Raw!$C:$C,'Satisfaction Chart'!AN$10,Raw!$J:$J,'Satisfaction Chart'!$AS16,Raw!$D:$D,'Satisfaction Chart'!$A$5),
IF($AS$12="Provider",SUMIFS(Raw!$K:$K,Raw!$C:$C,'Satisfaction Chart'!AN$10,Raw!$J:$J,'Satisfaction Chart'!$AS16,Raw!$F:$F,'Satisfaction Chart'!$A$5),
SUMIFS(Raw!$K:$K,Raw!$C:$C, 'Satisfaction Chart'!AN$10,Raw!$J:$J,'Satisfaction Chart'!$AS16,Raw!$H:$H,'Satisfaction Chart'!$A$5)))</f>
        <v>4391</v>
      </c>
      <c r="AO16" s="82">
        <f ca="1">IF($AS$12="Region",SUMIFS(Raw!$K:$K,Raw!$C:$C,'Satisfaction Chart'!AO$10,Raw!$J:$J,'Satisfaction Chart'!$AS16,Raw!$D:$D,'Satisfaction Chart'!$A$5),
IF($AS$12="Provider",SUMIFS(Raw!$K:$K,Raw!$C:$C,'Satisfaction Chart'!AO$10,Raw!$J:$J,'Satisfaction Chart'!$AS16,Raw!$F:$F,'Satisfaction Chart'!$A$5),
SUMIFS(Raw!$K:$K,Raw!$C:$C, 'Satisfaction Chart'!AO$10,Raw!$J:$J,'Satisfaction Chart'!$AS16,Raw!$H:$H,'Satisfaction Chart'!$A$5)))</f>
        <v>3619</v>
      </c>
      <c r="AP16" s="82">
        <f>IF($AS$12="Region",SUMIFS(Raw!$K:$K,Raw!$C:$C,'Satisfaction Chart'!AP$10,Raw!$J:$J,'Satisfaction Chart'!$AS16,Raw!$D:$D,'Satisfaction Chart'!$A$5),
IF($AS$12="Provider",SUMIFS(Raw!$K:$K,Raw!$C:$C,'Satisfaction Chart'!AP$10,Raw!$J:$J,'Satisfaction Chart'!$AS16,Raw!$F:$F,'Satisfaction Chart'!$A$5),
SUMIFS(Raw!$K:$K,Raw!$C:$C, 'Satisfaction Chart'!AP$10,Raw!$J:$J,'Satisfaction Chart'!$AS16,Raw!$H:$H,'Satisfaction Chart'!$A$5)))</f>
        <v>3682</v>
      </c>
      <c r="AQ16" s="82">
        <f ca="1">IF($AS$12="Region",SUMIFS(Raw!$K:$K,Raw!$C:$C,'Satisfaction Chart'!AQ$10,Raw!$J:$J,'Satisfaction Chart'!$AS16,Raw!$D:$D,'Satisfaction Chart'!$A$5),
IF($AS$12="Provider",SUMIFS(Raw!$K:$K,Raw!$C:$C,'Satisfaction Chart'!AQ$10,Raw!$J:$J,'Satisfaction Chart'!$AS16,Raw!$F:$F,'Satisfaction Chart'!$A$5),
SUMIFS(Raw!$K:$K,Raw!$C:$C, 'Satisfaction Chart'!AQ$10,Raw!$J:$J,'Satisfaction Chart'!$AS16,Raw!$H:$H,'Satisfaction Chart'!$A$5)))</f>
        <v>5343</v>
      </c>
      <c r="AS16" s="30" t="s">
        <v>496</v>
      </c>
    </row>
    <row r="17" spans="1:46" ht="27.6" customHeight="1" x14ac:dyDescent="0.25">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81" t="s">
        <v>459</v>
      </c>
      <c r="AN17" s="82">
        <f>IF($AS$12="Region",SUMIFS(Raw!$K:$K,Raw!$C:$C,'Satisfaction Chart'!AN$10,Raw!$J:$J,'Satisfaction Chart'!$AS17,Raw!$D:$D,'Satisfaction Chart'!$A$5),
IF($AS$12="Provider",SUMIFS(Raw!$K:$K,Raw!$C:$C,'Satisfaction Chart'!AN$10,Raw!$J:$J,'Satisfaction Chart'!$AS17,Raw!$F:$F,'Satisfaction Chart'!$A$5),
SUMIFS(Raw!$K:$K,Raw!$C:$C, 'Satisfaction Chart'!AN$10,Raw!$J:$J,'Satisfaction Chart'!$AS17,Raw!$H:$H,'Satisfaction Chart'!$A$5)))</f>
        <v>1694</v>
      </c>
      <c r="AO17" s="82">
        <f ca="1">IF($AS$12="Region",SUMIFS(Raw!$K:$K,Raw!$C:$C,'Satisfaction Chart'!AO$10,Raw!$J:$J,'Satisfaction Chart'!$AS17,Raw!$D:$D,'Satisfaction Chart'!$A$5),
IF($AS$12="Provider",SUMIFS(Raw!$K:$K,Raw!$C:$C,'Satisfaction Chart'!AO$10,Raw!$J:$J,'Satisfaction Chart'!$AS17,Raw!$F:$F,'Satisfaction Chart'!$A$5),
SUMIFS(Raw!$K:$K,Raw!$C:$C, 'Satisfaction Chart'!AO$10,Raw!$J:$J,'Satisfaction Chart'!$AS17,Raw!$H:$H,'Satisfaction Chart'!$A$5)))</f>
        <v>1229</v>
      </c>
      <c r="AP17" s="82">
        <f>IF($AS$12="Region",SUMIFS(Raw!$K:$K,Raw!$C:$C,'Satisfaction Chart'!AP$10,Raw!$J:$J,'Satisfaction Chart'!$AS17,Raw!$D:$D,'Satisfaction Chart'!$A$5),
IF($AS$12="Provider",SUMIFS(Raw!$K:$K,Raw!$C:$C,'Satisfaction Chart'!AP$10,Raw!$J:$J,'Satisfaction Chart'!$AS17,Raw!$F:$F,'Satisfaction Chart'!$A$5),
SUMIFS(Raw!$K:$K,Raw!$C:$C, 'Satisfaction Chart'!AP$10,Raw!$J:$J,'Satisfaction Chart'!$AS17,Raw!$H:$H,'Satisfaction Chart'!$A$5)))</f>
        <v>1288</v>
      </c>
      <c r="AQ17" s="82">
        <f ca="1">IF($AS$12="Region",SUMIFS(Raw!$K:$K,Raw!$C:$C,'Satisfaction Chart'!AQ$10,Raw!$J:$J,'Satisfaction Chart'!$AS17,Raw!$D:$D,'Satisfaction Chart'!$A$5),
IF($AS$12="Provider",SUMIFS(Raw!$K:$K,Raw!$C:$C,'Satisfaction Chart'!AQ$10,Raw!$J:$J,'Satisfaction Chart'!$AS17,Raw!$F:$F,'Satisfaction Chart'!$A$5),
SUMIFS(Raw!$K:$K,Raw!$C:$C, 'Satisfaction Chart'!AQ$10,Raw!$J:$J,'Satisfaction Chart'!$AS17,Raw!$H:$H,'Satisfaction Chart'!$A$5)))</f>
        <v>2189</v>
      </c>
      <c r="AR17" s="60"/>
      <c r="AS17" s="30" t="s">
        <v>497</v>
      </c>
      <c r="AT17" s="60"/>
    </row>
    <row r="18" spans="1:46" ht="25.5"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81" t="s">
        <v>460</v>
      </c>
      <c r="AN18" s="82">
        <f>IF($AS$12="Region",SUMIFS(Raw!$K:$K,Raw!$C:$C,'Satisfaction Chart'!AN$10,Raw!$J:$J,'Satisfaction Chart'!$AS18,Raw!$D:$D,'Satisfaction Chart'!$A$5),
IF($AS$12="Provider",SUMIFS(Raw!$K:$K,Raw!$C:$C,'Satisfaction Chart'!AN$10,Raw!$J:$J,'Satisfaction Chart'!$AS18,Raw!$F:$F,'Satisfaction Chart'!$A$5),
SUMIFS(Raw!$K:$K,Raw!$C:$C, 'Satisfaction Chart'!AN$10,Raw!$J:$J,'Satisfaction Chart'!$AS18,Raw!$H:$H,'Satisfaction Chart'!$A$5)))</f>
        <v>1573</v>
      </c>
      <c r="AO18" s="82">
        <f ca="1">IF($AS$12="Region",SUMIFS(Raw!$K:$K,Raw!$C:$C,'Satisfaction Chart'!AO$10,Raw!$J:$J,'Satisfaction Chart'!$AS18,Raw!$D:$D,'Satisfaction Chart'!$A$5),
IF($AS$12="Provider",SUMIFS(Raw!$K:$K,Raw!$C:$C,'Satisfaction Chart'!AO$10,Raw!$J:$J,'Satisfaction Chart'!$AS18,Raw!$F:$F,'Satisfaction Chart'!$A$5),
SUMIFS(Raw!$K:$K,Raw!$C:$C, 'Satisfaction Chart'!AO$10,Raw!$J:$J,'Satisfaction Chart'!$AS18,Raw!$H:$H,'Satisfaction Chart'!$A$5)))</f>
        <v>1343</v>
      </c>
      <c r="AP18" s="82">
        <f>IF($AS$12="Region",SUMIFS(Raw!$K:$K,Raw!$C:$C,'Satisfaction Chart'!AP$10,Raw!$J:$J,'Satisfaction Chart'!$AS18,Raw!$D:$D,'Satisfaction Chart'!$A$5),
IF($AS$12="Provider",SUMIFS(Raw!$K:$K,Raw!$C:$C,'Satisfaction Chart'!AP$10,Raw!$J:$J,'Satisfaction Chart'!$AS18,Raw!$F:$F,'Satisfaction Chart'!$A$5),
SUMIFS(Raw!$K:$K,Raw!$C:$C, 'Satisfaction Chart'!AP$10,Raw!$J:$J,'Satisfaction Chart'!$AS18,Raw!$H:$H,'Satisfaction Chart'!$A$5)))</f>
        <v>1582</v>
      </c>
      <c r="AQ18" s="82">
        <f ca="1">IF($AS$12="Region",SUMIFS(Raw!$K:$K,Raw!$C:$C,'Satisfaction Chart'!AQ$10,Raw!$J:$J,'Satisfaction Chart'!$AS18,Raw!$D:$D,'Satisfaction Chart'!$A$5),
IF($AS$12="Provider",SUMIFS(Raw!$K:$K,Raw!$C:$C,'Satisfaction Chart'!AQ$10,Raw!$J:$J,'Satisfaction Chart'!$AS18,Raw!$F:$F,'Satisfaction Chart'!$A$5),
SUMIFS(Raw!$K:$K,Raw!$C:$C, 'Satisfaction Chart'!AQ$10,Raw!$J:$J,'Satisfaction Chart'!$AS18,Raw!$H:$H,'Satisfaction Chart'!$A$5)))</f>
        <v>2506</v>
      </c>
      <c r="AR18" s="61"/>
      <c r="AS18" s="30" t="s">
        <v>498</v>
      </c>
      <c r="AT18" s="61"/>
    </row>
    <row r="19" spans="1:46" ht="25.5"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81" t="s">
        <v>461</v>
      </c>
      <c r="AN19" s="82">
        <f>IF($AS$12="Region",SUMIFS(Raw!$K:$K,Raw!$C:$C,'Satisfaction Chart'!AN$10,Raw!$J:$J,'Satisfaction Chart'!$AS19,Raw!$D:$D,'Satisfaction Chart'!$A$5),
IF($AS$12="Provider",SUMIFS(Raw!$K:$K,Raw!$C:$C,'Satisfaction Chart'!AN$10,Raw!$J:$J,'Satisfaction Chart'!$AS19,Raw!$F:$F,'Satisfaction Chart'!$A$5),
SUMIFS(Raw!$K:$K,Raw!$C:$C, 'Satisfaction Chart'!AN$10,Raw!$J:$J,'Satisfaction Chart'!$AS19,Raw!$H:$H,'Satisfaction Chart'!$A$5)))</f>
        <v>2326</v>
      </c>
      <c r="AO19" s="82">
        <f ca="1">IF($AS$12="Region",SUMIFS(Raw!$K:$K,Raw!$C:$C,'Satisfaction Chart'!AO$10,Raw!$J:$J,'Satisfaction Chart'!$AS19,Raw!$D:$D,'Satisfaction Chart'!$A$5),
IF($AS$12="Provider",SUMIFS(Raw!$K:$K,Raw!$C:$C,'Satisfaction Chart'!AO$10,Raw!$J:$J,'Satisfaction Chart'!$AS19,Raw!$F:$F,'Satisfaction Chart'!$A$5),
SUMIFS(Raw!$K:$K,Raw!$C:$C, 'Satisfaction Chart'!AO$10,Raw!$J:$J,'Satisfaction Chart'!$AS19,Raw!$H:$H,'Satisfaction Chart'!$A$5)))</f>
        <v>2316</v>
      </c>
      <c r="AP19" s="82">
        <f>IF($AS$12="Region",SUMIFS(Raw!$K:$K,Raw!$C:$C,'Satisfaction Chart'!AP$10,Raw!$J:$J,'Satisfaction Chart'!$AS19,Raw!$D:$D,'Satisfaction Chart'!$A$5),
IF($AS$12="Provider",SUMIFS(Raw!$K:$K,Raw!$C:$C,'Satisfaction Chart'!AP$10,Raw!$J:$J,'Satisfaction Chart'!$AS19,Raw!$F:$F,'Satisfaction Chart'!$A$5),
SUMIFS(Raw!$K:$K,Raw!$C:$C, 'Satisfaction Chart'!AP$10,Raw!$J:$J,'Satisfaction Chart'!$AS19,Raw!$H:$H,'Satisfaction Chart'!$A$5)))</f>
        <v>2723</v>
      </c>
      <c r="AQ19" s="82">
        <f ca="1">IF($AS$12="Region",SUMIFS(Raw!$K:$K,Raw!$C:$C,'Satisfaction Chart'!AQ$10,Raw!$J:$J,'Satisfaction Chart'!$AS19,Raw!$D:$D,'Satisfaction Chart'!$A$5),
IF($AS$12="Provider",SUMIFS(Raw!$K:$K,Raw!$C:$C,'Satisfaction Chart'!AQ$10,Raw!$J:$J,'Satisfaction Chart'!$AS19,Raw!$F:$F,'Satisfaction Chart'!$A$5),
SUMIFS(Raw!$K:$K,Raw!$C:$C, 'Satisfaction Chart'!AQ$10,Raw!$J:$J,'Satisfaction Chart'!$AS19,Raw!$H:$H,'Satisfaction Chart'!$A$5)))</f>
        <v>5319</v>
      </c>
      <c r="AR19" s="61"/>
      <c r="AS19" s="30" t="s">
        <v>499</v>
      </c>
      <c r="AT19" s="61"/>
    </row>
    <row r="20" spans="1:46" x14ac:dyDescent="0.2">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R20" s="61"/>
      <c r="AS20" s="61"/>
      <c r="AT20" s="61"/>
    </row>
    <row r="21" spans="1:46" x14ac:dyDescent="0.2">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R21" s="61"/>
      <c r="AS21" s="61"/>
      <c r="AT21" s="61"/>
    </row>
    <row r="22" spans="1:46" x14ac:dyDescent="0.2">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R22" s="61"/>
      <c r="AS22" s="61"/>
      <c r="AT22" s="61"/>
    </row>
  </sheetData>
  <phoneticPr fontId="32" type="noConversion"/>
  <conditionalFormatting sqref="B4">
    <cfRule type="notContainsBlanks" dxfId="4" priority="1">
      <formula>LEN(TRIM(B4))&gt;0</formula>
    </cfRule>
    <cfRule type="containsBlanks" dxfId="3" priority="2">
      <formula>LEN(TRIM(B4))=0</formula>
    </cfRule>
  </conditionalFormatting>
  <conditionalFormatting sqref="AN3:AP3">
    <cfRule type="cellIs" dxfId="2" priority="7" operator="notEqual">
      <formula>0</formula>
    </cfRule>
  </conditionalFormatting>
  <conditionalFormatting sqref="AN9:AP9 AN10 AP10:AP11 AN11:AQ11">
    <cfRule type="expression" dxfId="1" priority="101">
      <formula>OR($AO$10="")</formula>
    </cfRule>
  </conditionalFormatting>
  <conditionalFormatting sqref="AN9:AP9">
    <cfRule type="cellIs" dxfId="0" priority="4" operator="equal">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9AB1D7-AE1D-4319-B8F8-F303638BA929}">
          <x14:formula1>
            <xm:f>Refs!$C$2:$C$11</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E2AE-B4A4-4D75-B235-FDB9FC99F846}">
  <dimension ref="A1:WJP115"/>
  <sheetViews>
    <sheetView workbookViewId="0">
      <pane ySplit="4" topLeftCell="A5" activePane="bottomLeft" state="frozen"/>
      <selection activeCell="B4" sqref="B4"/>
      <selection pane="bottomLeft"/>
    </sheetView>
  </sheetViews>
  <sheetFormatPr defaultColWidth="8.85546875" defaultRowHeight="15" zeroHeight="1" x14ac:dyDescent="0.25"/>
  <cols>
    <col min="1" max="1" width="8.42578125" style="3" customWidth="1"/>
    <col min="2" max="2" width="67.42578125" style="3" bestFit="1" customWidth="1"/>
    <col min="3" max="3" width="21.42578125" style="3" bestFit="1" customWidth="1"/>
    <col min="4" max="4" width="11.7109375" style="3" bestFit="1" customWidth="1"/>
    <col min="5" max="5" width="40.7109375" style="3" bestFit="1" customWidth="1"/>
    <col min="6" max="6" width="47.28515625" style="3" bestFit="1" customWidth="1"/>
    <col min="7" max="7" width="13" style="3" bestFit="1" customWidth="1"/>
    <col min="8" max="8" width="47.28515625" style="3" bestFit="1" customWidth="1"/>
    <col min="9" max="9" width="15.5703125" style="3" bestFit="1" customWidth="1"/>
    <col min="10" max="10" width="82.28515625" style="21" bestFit="1" customWidth="1"/>
    <col min="11" max="11" width="7.7109375" style="21" bestFit="1" customWidth="1"/>
    <col min="12" max="11900" width="5.7109375" style="3" customWidth="1"/>
    <col min="11901" max="14623" width="0.28515625" style="3" hidden="1" customWidth="1"/>
    <col min="14624" max="15824" width="1.7109375" style="3" hidden="1" customWidth="1"/>
    <col min="15825" max="16384" width="0" style="3" hidden="1" customWidth="1"/>
  </cols>
  <sheetData>
    <row r="1" spans="1:15824" ht="4.1500000000000004" customHeight="1" x14ac:dyDescent="0.25"/>
    <row r="2" spans="1:15824" s="109" customFormat="1" ht="30" customHeight="1" x14ac:dyDescent="0.25">
      <c r="A2" s="106" t="s">
        <v>628</v>
      </c>
      <c r="J2" s="110"/>
      <c r="K2" s="110"/>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c r="NY2" s="108"/>
      <c r="NZ2" s="108"/>
      <c r="OA2" s="108"/>
      <c r="OB2" s="108"/>
      <c r="OC2" s="108"/>
      <c r="OD2" s="108"/>
      <c r="OE2" s="108"/>
      <c r="OF2" s="108"/>
      <c r="OG2" s="108"/>
      <c r="OH2" s="108"/>
      <c r="OI2" s="108"/>
      <c r="OJ2" s="108"/>
      <c r="OK2" s="108"/>
      <c r="OL2" s="108"/>
      <c r="OM2" s="108"/>
      <c r="ON2" s="108"/>
      <c r="OO2" s="108"/>
      <c r="OP2" s="108"/>
      <c r="OQ2" s="108"/>
      <c r="OR2" s="108"/>
      <c r="OS2" s="108"/>
      <c r="OT2" s="108"/>
      <c r="OU2" s="108"/>
      <c r="OV2" s="108"/>
      <c r="OW2" s="108"/>
      <c r="OX2" s="108"/>
      <c r="OY2" s="108"/>
      <c r="OZ2" s="108"/>
      <c r="PA2" s="108"/>
      <c r="PB2" s="108"/>
      <c r="PC2" s="108"/>
      <c r="PD2" s="108"/>
      <c r="PE2" s="108"/>
      <c r="PF2" s="108"/>
      <c r="PG2" s="108"/>
      <c r="PH2" s="108"/>
      <c r="PI2" s="108"/>
      <c r="PJ2" s="108"/>
      <c r="PK2" s="108"/>
      <c r="PL2" s="108"/>
      <c r="PM2" s="108"/>
      <c r="PN2" s="108"/>
      <c r="PO2" s="108"/>
      <c r="PP2" s="108"/>
      <c r="PQ2" s="108"/>
      <c r="PR2" s="108"/>
      <c r="PS2" s="108"/>
      <c r="PT2" s="108"/>
      <c r="PU2" s="108"/>
      <c r="PV2" s="108"/>
      <c r="PW2" s="108"/>
      <c r="PX2" s="108"/>
      <c r="PY2" s="108"/>
      <c r="PZ2" s="108"/>
      <c r="QA2" s="108"/>
      <c r="QB2" s="108"/>
      <c r="QC2" s="108"/>
      <c r="QD2" s="108"/>
      <c r="QE2" s="108"/>
      <c r="QF2" s="108"/>
      <c r="QG2" s="108"/>
      <c r="QH2" s="108"/>
      <c r="QI2" s="108"/>
      <c r="QJ2" s="108"/>
      <c r="QK2" s="108"/>
      <c r="QL2" s="108"/>
      <c r="QM2" s="108"/>
      <c r="QN2" s="108"/>
      <c r="QO2" s="108"/>
      <c r="QP2" s="108"/>
      <c r="QQ2" s="108"/>
      <c r="QR2" s="108"/>
      <c r="QS2" s="108"/>
      <c r="QT2" s="108"/>
      <c r="QU2" s="108"/>
      <c r="QV2" s="108"/>
      <c r="QW2" s="108"/>
      <c r="QX2" s="108"/>
      <c r="QY2" s="108"/>
      <c r="QZ2" s="108"/>
      <c r="RA2" s="108"/>
      <c r="RB2" s="108"/>
      <c r="RC2" s="108"/>
      <c r="RD2" s="108"/>
      <c r="RE2" s="108"/>
      <c r="RF2" s="108"/>
      <c r="RG2" s="108"/>
      <c r="RH2" s="108"/>
      <c r="RI2" s="108"/>
      <c r="RJ2" s="108"/>
      <c r="RK2" s="108"/>
      <c r="RL2" s="108"/>
      <c r="RM2" s="108"/>
      <c r="RN2" s="108"/>
      <c r="RO2" s="108"/>
      <c r="RP2" s="108"/>
      <c r="RQ2" s="108"/>
      <c r="RR2" s="108"/>
      <c r="RS2" s="108"/>
      <c r="RT2" s="108"/>
      <c r="RU2" s="108"/>
      <c r="RV2" s="108"/>
      <c r="RW2" s="108"/>
      <c r="RX2" s="108"/>
      <c r="RY2" s="108"/>
      <c r="RZ2" s="108"/>
      <c r="SA2" s="108"/>
      <c r="SB2" s="108"/>
      <c r="SC2" s="108"/>
      <c r="SD2" s="108"/>
      <c r="SE2" s="108"/>
      <c r="SF2" s="108"/>
      <c r="SG2" s="108"/>
      <c r="SH2" s="108"/>
      <c r="SI2" s="108"/>
      <c r="SJ2" s="108"/>
      <c r="SK2" s="108"/>
      <c r="SL2" s="108"/>
      <c r="SM2" s="108"/>
      <c r="SN2" s="108"/>
      <c r="SO2" s="108"/>
      <c r="SP2" s="108"/>
      <c r="SQ2" s="108"/>
      <c r="SR2" s="108"/>
      <c r="SS2" s="108"/>
      <c r="ST2" s="108"/>
      <c r="SU2" s="108"/>
      <c r="SV2" s="108"/>
      <c r="SW2" s="108"/>
      <c r="SX2" s="108"/>
      <c r="SY2" s="108"/>
      <c r="SZ2" s="108"/>
      <c r="TA2" s="108"/>
      <c r="TB2" s="108"/>
      <c r="TC2" s="108"/>
      <c r="TD2" s="108"/>
      <c r="TE2" s="108"/>
      <c r="TF2" s="108"/>
      <c r="TG2" s="108"/>
      <c r="TH2" s="108"/>
      <c r="TI2" s="108"/>
      <c r="TJ2" s="108"/>
      <c r="TK2" s="108"/>
      <c r="TL2" s="108"/>
      <c r="TM2" s="108"/>
      <c r="TN2" s="108"/>
      <c r="TO2" s="108"/>
      <c r="TP2" s="108"/>
      <c r="TQ2" s="108"/>
      <c r="TR2" s="108"/>
      <c r="TS2" s="108"/>
      <c r="TT2" s="108"/>
      <c r="TU2" s="108"/>
      <c r="TV2" s="108"/>
      <c r="TW2" s="108"/>
      <c r="TX2" s="108"/>
      <c r="TY2" s="108"/>
      <c r="TZ2" s="108"/>
      <c r="UA2" s="108"/>
      <c r="UB2" s="108"/>
      <c r="UC2" s="108"/>
      <c r="UD2" s="108"/>
      <c r="UE2" s="108"/>
      <c r="UF2" s="108"/>
      <c r="UG2" s="108"/>
      <c r="UH2" s="108"/>
      <c r="UI2" s="108"/>
      <c r="UJ2" s="108"/>
      <c r="UK2" s="108"/>
      <c r="UL2" s="108"/>
      <c r="UM2" s="108"/>
      <c r="UN2" s="108"/>
      <c r="UO2" s="108"/>
      <c r="UP2" s="108"/>
      <c r="UQ2" s="108"/>
      <c r="UR2" s="108"/>
      <c r="US2" s="108"/>
      <c r="UT2" s="108"/>
      <c r="UU2" s="108"/>
      <c r="UV2" s="108"/>
      <c r="UW2" s="108"/>
      <c r="UX2" s="108"/>
      <c r="UY2" s="108"/>
      <c r="UZ2" s="108"/>
      <c r="VA2" s="108"/>
      <c r="VB2" s="108"/>
      <c r="VC2" s="108"/>
      <c r="VD2" s="108"/>
      <c r="VE2" s="108"/>
      <c r="VF2" s="108"/>
      <c r="VG2" s="108"/>
      <c r="VH2" s="108"/>
      <c r="VI2" s="108"/>
      <c r="VJ2" s="108"/>
      <c r="VK2" s="108"/>
      <c r="VL2" s="108"/>
      <c r="VM2" s="108"/>
      <c r="VN2" s="108"/>
      <c r="VO2" s="108"/>
      <c r="VP2" s="108"/>
      <c r="VQ2" s="108"/>
      <c r="VR2" s="108"/>
      <c r="VS2" s="108"/>
      <c r="VT2" s="108"/>
      <c r="VU2" s="108"/>
      <c r="VV2" s="108"/>
      <c r="VW2" s="108"/>
      <c r="VX2" s="108"/>
      <c r="VY2" s="108"/>
      <c r="VZ2" s="108"/>
      <c r="WA2" s="108"/>
      <c r="WB2" s="108"/>
      <c r="WC2" s="108"/>
      <c r="WD2" s="108"/>
      <c r="WE2" s="108"/>
      <c r="WF2" s="108"/>
      <c r="WG2" s="108"/>
      <c r="WH2" s="108"/>
      <c r="WI2" s="108"/>
      <c r="WJ2" s="108"/>
      <c r="WK2" s="108"/>
      <c r="WL2" s="108"/>
      <c r="WM2" s="108"/>
      <c r="WN2" s="108"/>
      <c r="WO2" s="108"/>
      <c r="WP2" s="108"/>
      <c r="WQ2" s="108"/>
      <c r="WR2" s="108"/>
      <c r="WS2" s="108"/>
      <c r="WT2" s="108"/>
      <c r="WU2" s="108"/>
      <c r="WV2" s="108"/>
      <c r="WW2" s="108"/>
      <c r="WX2" s="108"/>
      <c r="WY2" s="108"/>
      <c r="WZ2" s="108"/>
      <c r="XA2" s="108"/>
      <c r="XB2" s="108"/>
      <c r="XC2" s="108"/>
      <c r="XD2" s="108"/>
      <c r="XE2" s="108"/>
      <c r="XF2" s="108"/>
      <c r="XG2" s="108"/>
      <c r="XH2" s="108"/>
      <c r="XI2" s="108"/>
      <c r="XJ2" s="108"/>
      <c r="XK2" s="108"/>
      <c r="XL2" s="108"/>
      <c r="XM2" s="108"/>
      <c r="XN2" s="108"/>
      <c r="XO2" s="108"/>
      <c r="XP2" s="108"/>
      <c r="XQ2" s="108"/>
      <c r="XR2" s="108"/>
      <c r="XS2" s="108"/>
      <c r="XT2" s="108"/>
      <c r="XU2" s="108"/>
      <c r="XV2" s="108"/>
      <c r="XW2" s="108"/>
      <c r="XX2" s="108"/>
      <c r="XY2" s="108"/>
      <c r="XZ2" s="108"/>
      <c r="YA2" s="108"/>
      <c r="YB2" s="108"/>
      <c r="YC2" s="108"/>
      <c r="YD2" s="108"/>
      <c r="YE2" s="108"/>
      <c r="YF2" s="108"/>
      <c r="YG2" s="108"/>
      <c r="YH2" s="108"/>
      <c r="YI2" s="108"/>
      <c r="YJ2" s="108"/>
      <c r="YK2" s="108"/>
      <c r="YL2" s="108"/>
      <c r="YM2" s="108"/>
      <c r="YN2" s="108"/>
      <c r="YO2" s="108"/>
      <c r="YP2" s="108"/>
      <c r="YQ2" s="108"/>
      <c r="YR2" s="108"/>
      <c r="YS2" s="108"/>
      <c r="YT2" s="108"/>
      <c r="YU2" s="108"/>
      <c r="YV2" s="108"/>
      <c r="YW2" s="108"/>
      <c r="YX2" s="108"/>
      <c r="YY2" s="108"/>
      <c r="YZ2" s="108"/>
      <c r="ZA2" s="108"/>
      <c r="ZB2" s="108"/>
      <c r="ZC2" s="108"/>
      <c r="ZD2" s="108"/>
      <c r="ZE2" s="108"/>
      <c r="ZF2" s="108"/>
      <c r="ZG2" s="108"/>
      <c r="ZH2" s="108"/>
      <c r="ZI2" s="108"/>
      <c r="ZJ2" s="108"/>
      <c r="ZK2" s="108"/>
      <c r="ZL2" s="108"/>
      <c r="ZM2" s="108"/>
      <c r="ZN2" s="108"/>
      <c r="ZO2" s="108"/>
      <c r="ZP2" s="108"/>
      <c r="ZQ2" s="108"/>
      <c r="ZR2" s="108"/>
      <c r="ZS2" s="108"/>
      <c r="ZT2" s="108"/>
      <c r="ZU2" s="108"/>
      <c r="ZV2" s="108"/>
      <c r="ZW2" s="108"/>
      <c r="ZX2" s="108"/>
      <c r="ZY2" s="108"/>
      <c r="ZZ2" s="108"/>
      <c r="AAA2" s="108"/>
      <c r="AAB2" s="108"/>
      <c r="AAC2" s="108"/>
      <c r="AAD2" s="108"/>
      <c r="AAE2" s="108"/>
      <c r="AAF2" s="108"/>
      <c r="AAG2" s="108"/>
      <c r="AAH2" s="108"/>
      <c r="AAI2" s="108"/>
      <c r="AAJ2" s="108"/>
      <c r="AAK2" s="108"/>
      <c r="AAL2" s="108"/>
      <c r="AAM2" s="108"/>
      <c r="AAN2" s="108"/>
      <c r="AAO2" s="108"/>
      <c r="AAP2" s="108"/>
      <c r="AAQ2" s="108"/>
      <c r="AAR2" s="108"/>
      <c r="AAS2" s="108"/>
      <c r="AAT2" s="108"/>
      <c r="AAU2" s="108"/>
      <c r="AAV2" s="108"/>
      <c r="AAW2" s="108"/>
      <c r="AAX2" s="108"/>
      <c r="AAY2" s="108"/>
      <c r="AAZ2" s="108"/>
      <c r="ABA2" s="108"/>
      <c r="ABB2" s="108"/>
      <c r="ABC2" s="108"/>
      <c r="ABD2" s="108"/>
      <c r="ABE2" s="108"/>
      <c r="ABF2" s="108"/>
      <c r="ABG2" s="108"/>
      <c r="ABH2" s="108"/>
      <c r="ABI2" s="108"/>
      <c r="ABJ2" s="108"/>
      <c r="ABK2" s="108"/>
      <c r="ABL2" s="108"/>
      <c r="ABM2" s="108"/>
      <c r="ABN2" s="108"/>
      <c r="ABO2" s="108"/>
      <c r="ABP2" s="108"/>
      <c r="ABQ2" s="108"/>
      <c r="ABR2" s="108"/>
      <c r="ABS2" s="108"/>
      <c r="ABT2" s="108"/>
      <c r="ABU2" s="108"/>
      <c r="ABV2" s="108"/>
      <c r="ABW2" s="108"/>
      <c r="ABX2" s="108"/>
      <c r="ABY2" s="108"/>
      <c r="ABZ2" s="108"/>
      <c r="ACA2" s="108"/>
      <c r="ACB2" s="108"/>
      <c r="ACC2" s="108"/>
      <c r="ACD2" s="108"/>
      <c r="ACE2" s="108"/>
      <c r="ACF2" s="108"/>
      <c r="ACG2" s="108"/>
      <c r="ACH2" s="108"/>
      <c r="ACI2" s="108"/>
      <c r="ACJ2" s="108"/>
      <c r="ACK2" s="108"/>
      <c r="ACL2" s="108"/>
      <c r="ACM2" s="108"/>
      <c r="ACN2" s="108"/>
      <c r="ACO2" s="108"/>
      <c r="ACP2" s="108"/>
      <c r="ACQ2" s="108"/>
      <c r="ACR2" s="108"/>
      <c r="ACS2" s="108"/>
      <c r="ACT2" s="108"/>
      <c r="ACU2" s="108"/>
      <c r="ACV2" s="108"/>
      <c r="ACW2" s="108"/>
      <c r="ACX2" s="108"/>
      <c r="ACY2" s="108"/>
      <c r="ACZ2" s="108"/>
      <c r="ADA2" s="108"/>
      <c r="ADB2" s="108"/>
      <c r="ADC2" s="108"/>
      <c r="ADD2" s="108"/>
      <c r="ADE2" s="108"/>
      <c r="ADF2" s="108"/>
      <c r="ADG2" s="108"/>
      <c r="ADH2" s="108"/>
      <c r="ADI2" s="108"/>
      <c r="ADJ2" s="108"/>
      <c r="ADK2" s="108"/>
      <c r="ADL2" s="108"/>
      <c r="ADM2" s="108"/>
      <c r="ADN2" s="108"/>
      <c r="ADO2" s="108"/>
      <c r="ADP2" s="108"/>
      <c r="ADQ2" s="108"/>
      <c r="ADR2" s="108"/>
      <c r="ADS2" s="108"/>
      <c r="ADT2" s="108"/>
      <c r="ADU2" s="108"/>
      <c r="ADV2" s="108"/>
      <c r="ADW2" s="108"/>
      <c r="ADX2" s="108"/>
      <c r="ADY2" s="108"/>
      <c r="ADZ2" s="108"/>
      <c r="AEA2" s="108"/>
      <c r="AEB2" s="108"/>
      <c r="AEC2" s="108"/>
      <c r="AED2" s="108"/>
      <c r="AEE2" s="108"/>
      <c r="AEF2" s="108"/>
      <c r="AEG2" s="108"/>
      <c r="AEH2" s="108"/>
      <c r="AEI2" s="108"/>
      <c r="AEJ2" s="108"/>
      <c r="AEK2" s="108"/>
      <c r="AEL2" s="108"/>
      <c r="AEM2" s="108"/>
      <c r="AEN2" s="108"/>
      <c r="AEO2" s="108"/>
      <c r="AEP2" s="108"/>
      <c r="AEQ2" s="108"/>
      <c r="AER2" s="108"/>
      <c r="AES2" s="108"/>
      <c r="AET2" s="108"/>
      <c r="AEU2" s="108"/>
      <c r="AEV2" s="108"/>
      <c r="AEW2" s="108"/>
      <c r="AEX2" s="108"/>
      <c r="AEY2" s="108"/>
      <c r="AEZ2" s="108"/>
      <c r="AFA2" s="108"/>
      <c r="AFB2" s="108"/>
      <c r="AFC2" s="108"/>
      <c r="AFD2" s="108"/>
      <c r="AFE2" s="108"/>
      <c r="AFF2" s="108"/>
      <c r="AFG2" s="108"/>
      <c r="AFH2" s="108"/>
      <c r="AFI2" s="108"/>
      <c r="AFJ2" s="108"/>
      <c r="AFK2" s="108"/>
      <c r="AFL2" s="108"/>
      <c r="AFM2" s="108"/>
      <c r="AFN2" s="108"/>
      <c r="AFO2" s="108"/>
      <c r="AFP2" s="108"/>
      <c r="AFQ2" s="108"/>
      <c r="AFR2" s="108"/>
      <c r="AFS2" s="108"/>
      <c r="AFT2" s="108"/>
      <c r="AFU2" s="108"/>
      <c r="AFV2" s="108"/>
      <c r="AFW2" s="108"/>
      <c r="AFX2" s="108"/>
      <c r="AFY2" s="108"/>
      <c r="AFZ2" s="108"/>
      <c r="AGA2" s="108"/>
      <c r="AGB2" s="108"/>
      <c r="AGC2" s="108"/>
      <c r="AGD2" s="108"/>
      <c r="AGE2" s="108"/>
      <c r="AGF2" s="108"/>
      <c r="AGG2" s="108"/>
      <c r="AGH2" s="108"/>
      <c r="AGI2" s="108"/>
      <c r="AGJ2" s="108"/>
      <c r="AGK2" s="108"/>
      <c r="AGL2" s="108"/>
      <c r="AGM2" s="108"/>
      <c r="AGN2" s="108"/>
      <c r="AGO2" s="108"/>
      <c r="AGP2" s="108"/>
      <c r="AGQ2" s="108"/>
      <c r="AGR2" s="108"/>
      <c r="AGS2" s="108"/>
      <c r="AGT2" s="108"/>
      <c r="AGU2" s="108"/>
      <c r="AGV2" s="108"/>
      <c r="AGW2" s="108"/>
      <c r="AGX2" s="108"/>
      <c r="AGY2" s="108"/>
      <c r="AGZ2" s="108"/>
      <c r="AHA2" s="108"/>
      <c r="AHB2" s="108"/>
      <c r="AHC2" s="108"/>
      <c r="AHD2" s="108"/>
      <c r="AHE2" s="108"/>
      <c r="AHF2" s="108"/>
      <c r="AHG2" s="108"/>
      <c r="AHH2" s="108"/>
      <c r="AHI2" s="108"/>
      <c r="AHJ2" s="108"/>
      <c r="AHK2" s="108"/>
      <c r="AHL2" s="108"/>
      <c r="AHM2" s="108"/>
      <c r="AHN2" s="108"/>
      <c r="AHO2" s="108"/>
      <c r="AHP2" s="108"/>
      <c r="AHQ2" s="108"/>
      <c r="AHR2" s="108"/>
      <c r="AHS2" s="108"/>
      <c r="AHT2" s="108"/>
      <c r="AHU2" s="108"/>
      <c r="AHV2" s="108"/>
      <c r="AHW2" s="108"/>
      <c r="AHX2" s="108"/>
      <c r="AHY2" s="108"/>
      <c r="AHZ2" s="108"/>
      <c r="AIA2" s="108"/>
      <c r="AIB2" s="108"/>
      <c r="AIC2" s="108"/>
      <c r="AID2" s="108"/>
      <c r="AIE2" s="108"/>
      <c r="AIF2" s="108"/>
      <c r="AIG2" s="108"/>
      <c r="AIH2" s="108"/>
      <c r="AII2" s="108"/>
      <c r="AIJ2" s="108"/>
      <c r="AIK2" s="108"/>
      <c r="AIL2" s="108"/>
      <c r="AIM2" s="108"/>
      <c r="AIN2" s="108"/>
      <c r="AIO2" s="108"/>
      <c r="AIP2" s="108"/>
      <c r="AIQ2" s="108"/>
      <c r="AIR2" s="108"/>
      <c r="AIS2" s="108"/>
      <c r="AIT2" s="108"/>
      <c r="AIU2" s="108"/>
      <c r="AIV2" s="108"/>
      <c r="AIW2" s="108"/>
      <c r="AIX2" s="108"/>
      <c r="AIY2" s="108"/>
      <c r="AIZ2" s="108"/>
      <c r="AJA2" s="108"/>
      <c r="AJB2" s="108"/>
      <c r="AJC2" s="108"/>
      <c r="AJD2" s="108"/>
      <c r="AJE2" s="108"/>
      <c r="AJF2" s="108"/>
      <c r="AJG2" s="108"/>
      <c r="AJH2" s="108"/>
      <c r="AJI2" s="108"/>
      <c r="AJJ2" s="108"/>
      <c r="AJK2" s="108"/>
      <c r="AJL2" s="108"/>
      <c r="AJM2" s="108"/>
      <c r="AJN2" s="108"/>
      <c r="AJO2" s="108"/>
      <c r="AJP2" s="108"/>
      <c r="AJQ2" s="108"/>
      <c r="AJR2" s="108"/>
      <c r="AJS2" s="108"/>
      <c r="AJT2" s="108"/>
      <c r="AJU2" s="108"/>
      <c r="AJV2" s="108"/>
      <c r="AJW2" s="108"/>
      <c r="AJX2" s="108"/>
      <c r="AJY2" s="108"/>
      <c r="AJZ2" s="108"/>
      <c r="AKA2" s="108"/>
      <c r="AKB2" s="108"/>
      <c r="AKC2" s="108"/>
      <c r="AKD2" s="108"/>
      <c r="AKE2" s="108"/>
      <c r="AKF2" s="108"/>
      <c r="AKG2" s="108"/>
      <c r="AKH2" s="108"/>
      <c r="AKI2" s="108"/>
      <c r="AKJ2" s="108"/>
      <c r="AKK2" s="108"/>
      <c r="AKL2" s="108"/>
      <c r="AKM2" s="108"/>
      <c r="AKN2" s="108"/>
      <c r="AKO2" s="108"/>
      <c r="AKP2" s="108"/>
      <c r="AKQ2" s="108"/>
      <c r="AKR2" s="108"/>
      <c r="AKS2" s="108"/>
      <c r="AKT2" s="108"/>
      <c r="AKU2" s="108"/>
      <c r="AKV2" s="108"/>
      <c r="AKW2" s="108"/>
      <c r="AKX2" s="108"/>
      <c r="AKY2" s="108"/>
      <c r="AKZ2" s="108"/>
      <c r="ALA2" s="108"/>
      <c r="ALB2" s="108"/>
      <c r="ALC2" s="108"/>
      <c r="ALD2" s="108"/>
      <c r="ALE2" s="108"/>
      <c r="ALF2" s="108"/>
      <c r="ALG2" s="108"/>
      <c r="ALH2" s="108"/>
      <c r="ALI2" s="108"/>
      <c r="ALJ2" s="108"/>
      <c r="ALK2" s="108"/>
      <c r="ALL2" s="108"/>
      <c r="ALM2" s="108"/>
      <c r="ALN2" s="108"/>
      <c r="ALO2" s="108"/>
      <c r="ALP2" s="108"/>
      <c r="ALQ2" s="108"/>
      <c r="ALR2" s="108"/>
      <c r="ALS2" s="108"/>
      <c r="ALT2" s="108"/>
      <c r="ALU2" s="108"/>
      <c r="ALV2" s="108"/>
      <c r="ALW2" s="108"/>
      <c r="ALX2" s="108"/>
      <c r="ALY2" s="108"/>
      <c r="ALZ2" s="108"/>
      <c r="AMA2" s="108"/>
      <c r="AMB2" s="108"/>
      <c r="AMC2" s="108"/>
      <c r="AMD2" s="108"/>
      <c r="AME2" s="108"/>
      <c r="AMF2" s="108"/>
      <c r="AMG2" s="108"/>
      <c r="AMH2" s="108"/>
      <c r="AMI2" s="108"/>
      <c r="AMJ2" s="108"/>
      <c r="AMK2" s="108"/>
      <c r="AML2" s="108"/>
      <c r="AMM2" s="108"/>
      <c r="AMN2" s="108"/>
      <c r="AMO2" s="108"/>
      <c r="AMP2" s="108"/>
      <c r="AMQ2" s="108"/>
      <c r="AMR2" s="108"/>
      <c r="AMS2" s="108"/>
      <c r="AMT2" s="108"/>
      <c r="AMU2" s="108"/>
      <c r="AMV2" s="108"/>
      <c r="AMW2" s="108"/>
      <c r="AMX2" s="108"/>
      <c r="AMY2" s="108"/>
      <c r="AMZ2" s="108"/>
      <c r="ANA2" s="108"/>
      <c r="ANB2" s="108"/>
      <c r="ANC2" s="108"/>
      <c r="AND2" s="108"/>
      <c r="ANE2" s="108"/>
      <c r="ANF2" s="108"/>
      <c r="ANG2" s="108"/>
      <c r="ANH2" s="108"/>
      <c r="ANI2" s="108"/>
      <c r="ANJ2" s="108"/>
      <c r="ANK2" s="108"/>
      <c r="ANL2" s="108"/>
      <c r="ANM2" s="108"/>
      <c r="ANN2" s="108"/>
      <c r="ANO2" s="108"/>
      <c r="ANP2" s="108"/>
      <c r="ANQ2" s="108"/>
      <c r="ANR2" s="108"/>
      <c r="ANS2" s="108"/>
      <c r="ANT2" s="108"/>
      <c r="ANU2" s="108"/>
      <c r="ANV2" s="108"/>
      <c r="ANW2" s="108"/>
      <c r="ANX2" s="108"/>
      <c r="ANY2" s="108"/>
      <c r="ANZ2" s="108"/>
      <c r="AOA2" s="108"/>
      <c r="AOB2" s="108"/>
      <c r="AOC2" s="108"/>
      <c r="AOD2" s="108"/>
      <c r="AOE2" s="108"/>
      <c r="AOF2" s="108"/>
      <c r="AOG2" s="108"/>
      <c r="AOH2" s="108"/>
      <c r="AOI2" s="108"/>
      <c r="AOJ2" s="108"/>
      <c r="AOK2" s="108"/>
      <c r="AOL2" s="108"/>
      <c r="AOM2" s="108"/>
      <c r="AON2" s="108"/>
      <c r="AOO2" s="108"/>
      <c r="AOP2" s="108"/>
      <c r="AOQ2" s="108"/>
      <c r="AOR2" s="108"/>
      <c r="AOS2" s="108"/>
      <c r="AOT2" s="108"/>
      <c r="AOU2" s="108"/>
      <c r="AOV2" s="108"/>
      <c r="AOW2" s="108"/>
      <c r="AOX2" s="108"/>
      <c r="AOY2" s="108"/>
      <c r="AOZ2" s="108"/>
      <c r="APA2" s="108"/>
      <c r="APB2" s="108"/>
      <c r="APC2" s="108"/>
      <c r="APD2" s="108"/>
      <c r="APE2" s="108"/>
      <c r="APF2" s="108"/>
      <c r="APG2" s="108"/>
      <c r="APH2" s="108"/>
      <c r="API2" s="108"/>
      <c r="APJ2" s="108"/>
      <c r="APK2" s="108"/>
      <c r="APL2" s="108"/>
      <c r="APM2" s="108"/>
      <c r="APN2" s="108"/>
      <c r="APO2" s="108"/>
      <c r="APP2" s="108"/>
      <c r="APQ2" s="108"/>
      <c r="APR2" s="108"/>
      <c r="APS2" s="108"/>
      <c r="APT2" s="108"/>
      <c r="APU2" s="108"/>
      <c r="APV2" s="108"/>
      <c r="APW2" s="108"/>
      <c r="APX2" s="108"/>
      <c r="APY2" s="108"/>
      <c r="APZ2" s="108"/>
      <c r="AQA2" s="108"/>
      <c r="AQB2" s="108"/>
      <c r="AQC2" s="108"/>
      <c r="AQD2" s="108"/>
      <c r="AQE2" s="108"/>
      <c r="AQF2" s="108"/>
      <c r="AQG2" s="108"/>
      <c r="AQH2" s="108"/>
      <c r="AQI2" s="108"/>
      <c r="AQJ2" s="108"/>
      <c r="AQK2" s="108"/>
      <c r="AQL2" s="108"/>
      <c r="AQM2" s="108"/>
      <c r="AQN2" s="108"/>
      <c r="AQO2" s="108"/>
      <c r="AQP2" s="108"/>
      <c r="AQQ2" s="108"/>
      <c r="AQR2" s="108"/>
      <c r="AQS2" s="108"/>
      <c r="AQT2" s="108"/>
      <c r="AQU2" s="108"/>
      <c r="AQV2" s="108"/>
      <c r="AQW2" s="108"/>
      <c r="AQX2" s="108"/>
      <c r="AQY2" s="108"/>
      <c r="AQZ2" s="108"/>
      <c r="ARA2" s="108"/>
      <c r="ARB2" s="108"/>
      <c r="ARC2" s="108"/>
      <c r="ARD2" s="108"/>
      <c r="ARE2" s="108"/>
      <c r="ARF2" s="108"/>
      <c r="ARG2" s="108"/>
      <c r="ARH2" s="108"/>
      <c r="ARI2" s="108"/>
      <c r="ARJ2" s="108"/>
      <c r="ARK2" s="108"/>
      <c r="ARL2" s="108"/>
      <c r="ARM2" s="108"/>
      <c r="ARN2" s="108"/>
      <c r="ARO2" s="108"/>
      <c r="ARP2" s="108"/>
      <c r="ARQ2" s="108"/>
      <c r="ARR2" s="108"/>
      <c r="ARS2" s="108"/>
      <c r="ART2" s="108"/>
      <c r="ARU2" s="108"/>
      <c r="ARV2" s="108"/>
      <c r="ARW2" s="108"/>
      <c r="ARX2" s="108"/>
      <c r="ARY2" s="108"/>
      <c r="ARZ2" s="108"/>
      <c r="ASA2" s="108"/>
      <c r="ASB2" s="108"/>
      <c r="ASC2" s="108"/>
      <c r="ASD2" s="108"/>
      <c r="ASE2" s="108"/>
      <c r="ASF2" s="108"/>
      <c r="ASG2" s="108"/>
      <c r="ASH2" s="108"/>
      <c r="ASI2" s="108"/>
      <c r="ASJ2" s="108"/>
      <c r="ASK2" s="108"/>
      <c r="ASL2" s="108"/>
      <c r="ASM2" s="108"/>
      <c r="ASN2" s="108"/>
      <c r="ASO2" s="108"/>
      <c r="ASP2" s="108"/>
      <c r="ASQ2" s="108"/>
      <c r="ASR2" s="108"/>
      <c r="ASS2" s="108"/>
      <c r="AST2" s="108"/>
      <c r="ASU2" s="108"/>
      <c r="ASV2" s="108"/>
      <c r="ASW2" s="108"/>
      <c r="ASX2" s="108"/>
      <c r="ASY2" s="108"/>
      <c r="ASZ2" s="108"/>
      <c r="ATA2" s="108"/>
      <c r="ATB2" s="108"/>
      <c r="ATC2" s="108"/>
      <c r="ATD2" s="108"/>
      <c r="ATE2" s="108"/>
      <c r="ATF2" s="108"/>
      <c r="ATG2" s="108"/>
      <c r="ATH2" s="108"/>
      <c r="ATI2" s="108"/>
      <c r="ATJ2" s="108"/>
      <c r="ATK2" s="108"/>
      <c r="ATL2" s="108"/>
      <c r="ATM2" s="108"/>
      <c r="ATN2" s="108"/>
      <c r="ATO2" s="108"/>
      <c r="ATP2" s="108"/>
      <c r="ATQ2" s="108"/>
      <c r="ATR2" s="108"/>
      <c r="ATS2" s="108"/>
      <c r="ATT2" s="108"/>
      <c r="ATU2" s="108"/>
      <c r="ATV2" s="108"/>
      <c r="ATW2" s="108"/>
      <c r="ATX2" s="108"/>
      <c r="ATY2" s="108"/>
      <c r="ATZ2" s="108"/>
      <c r="AUA2" s="108"/>
      <c r="AUB2" s="108"/>
      <c r="AUC2" s="108"/>
      <c r="AUD2" s="108"/>
      <c r="AUE2" s="108"/>
      <c r="AUF2" s="108"/>
      <c r="AUG2" s="108"/>
      <c r="AUH2" s="108"/>
      <c r="AUI2" s="108"/>
      <c r="AUJ2" s="108"/>
      <c r="AUK2" s="108"/>
      <c r="AUL2" s="108"/>
      <c r="AUM2" s="108"/>
      <c r="AUN2" s="108"/>
      <c r="AUO2" s="108"/>
      <c r="AUP2" s="108"/>
      <c r="AUQ2" s="108"/>
      <c r="AUR2" s="108"/>
      <c r="AUS2" s="108"/>
      <c r="AUT2" s="108"/>
      <c r="AUU2" s="108"/>
      <c r="AUV2" s="108"/>
      <c r="AUW2" s="108"/>
      <c r="AUX2" s="108"/>
      <c r="AUY2" s="108"/>
      <c r="AUZ2" s="108"/>
      <c r="AVA2" s="108"/>
      <c r="AVB2" s="108"/>
      <c r="AVC2" s="108"/>
      <c r="AVD2" s="108"/>
      <c r="AVE2" s="108"/>
      <c r="AVF2" s="108"/>
      <c r="AVG2" s="108"/>
      <c r="AVH2" s="108"/>
      <c r="AVI2" s="108"/>
      <c r="AVJ2" s="108"/>
      <c r="AVK2" s="108"/>
      <c r="AVL2" s="108"/>
      <c r="AVM2" s="108"/>
      <c r="AVN2" s="108"/>
      <c r="AVO2" s="108"/>
      <c r="AVP2" s="108"/>
      <c r="AVQ2" s="108"/>
      <c r="AVR2" s="108"/>
      <c r="AVS2" s="108"/>
      <c r="AVT2" s="108"/>
      <c r="AVU2" s="108"/>
      <c r="AVV2" s="108"/>
      <c r="AVW2" s="108"/>
      <c r="AVX2" s="108"/>
      <c r="AVY2" s="108"/>
      <c r="AVZ2" s="108"/>
      <c r="AWA2" s="108"/>
      <c r="AWB2" s="108"/>
      <c r="AWC2" s="108"/>
      <c r="AWD2" s="108"/>
      <c r="AWE2" s="108"/>
      <c r="AWF2" s="108"/>
      <c r="AWG2" s="108"/>
      <c r="AWH2" s="108"/>
      <c r="AWI2" s="108"/>
      <c r="AWJ2" s="108"/>
      <c r="AWK2" s="108"/>
      <c r="AWL2" s="108"/>
      <c r="AWM2" s="108"/>
      <c r="AWN2" s="108"/>
      <c r="AWO2" s="108"/>
      <c r="AWP2" s="108"/>
      <c r="AWQ2" s="108"/>
      <c r="AWR2" s="108"/>
      <c r="AWS2" s="108"/>
      <c r="AWT2" s="108"/>
      <c r="AWU2" s="108"/>
      <c r="AWV2" s="108"/>
      <c r="AWW2" s="108"/>
      <c r="AWX2" s="108"/>
      <c r="AWY2" s="108"/>
      <c r="AWZ2" s="108"/>
      <c r="AXA2" s="108"/>
      <c r="AXB2" s="108"/>
      <c r="AXC2" s="108"/>
      <c r="AXD2" s="108"/>
      <c r="AXE2" s="108"/>
      <c r="AXF2" s="108"/>
      <c r="AXG2" s="108"/>
      <c r="AXH2" s="108"/>
      <c r="AXI2" s="108"/>
      <c r="AXJ2" s="108"/>
      <c r="AXK2" s="108"/>
      <c r="AXL2" s="108"/>
      <c r="AXM2" s="108"/>
      <c r="AXN2" s="108"/>
      <c r="AXO2" s="108"/>
      <c r="AXP2" s="108"/>
      <c r="AXQ2" s="108"/>
      <c r="AXR2" s="108"/>
      <c r="AXS2" s="108"/>
      <c r="AXT2" s="108"/>
      <c r="AXU2" s="108"/>
      <c r="AXV2" s="108"/>
      <c r="AXW2" s="108"/>
      <c r="AXX2" s="108"/>
      <c r="AXY2" s="108"/>
      <c r="AXZ2" s="108"/>
      <c r="AYA2" s="108"/>
      <c r="AYB2" s="108"/>
      <c r="AYC2" s="108"/>
      <c r="AYD2" s="108"/>
      <c r="AYE2" s="108"/>
      <c r="AYF2" s="108"/>
      <c r="AYG2" s="108"/>
      <c r="AYH2" s="108"/>
      <c r="AYI2" s="108"/>
      <c r="AYJ2" s="108"/>
      <c r="AYK2" s="108"/>
      <c r="AYL2" s="108"/>
      <c r="AYM2" s="108"/>
      <c r="AYN2" s="108"/>
      <c r="AYO2" s="108"/>
      <c r="AYP2" s="108"/>
      <c r="AYQ2" s="108"/>
      <c r="AYR2" s="108"/>
      <c r="AYS2" s="108"/>
      <c r="AYT2" s="108"/>
      <c r="AYU2" s="108"/>
      <c r="AYV2" s="108"/>
      <c r="AYW2" s="108"/>
      <c r="AYX2" s="108"/>
      <c r="AYY2" s="108"/>
      <c r="AYZ2" s="108"/>
      <c r="AZA2" s="108"/>
      <c r="AZB2" s="108"/>
      <c r="AZC2" s="108"/>
      <c r="AZD2" s="108"/>
      <c r="AZE2" s="108"/>
      <c r="AZF2" s="108"/>
      <c r="AZG2" s="108"/>
      <c r="AZH2" s="108"/>
      <c r="AZI2" s="108"/>
      <c r="AZJ2" s="108"/>
      <c r="AZK2" s="108"/>
      <c r="AZL2" s="108"/>
      <c r="AZM2" s="108"/>
      <c r="AZN2" s="108"/>
      <c r="AZO2" s="108"/>
      <c r="AZP2" s="108"/>
      <c r="AZQ2" s="108"/>
      <c r="AZR2" s="108"/>
      <c r="AZS2" s="108"/>
      <c r="AZT2" s="108"/>
      <c r="AZU2" s="108"/>
      <c r="AZV2" s="108"/>
      <c r="AZW2" s="108"/>
      <c r="AZX2" s="108"/>
      <c r="AZY2" s="108"/>
      <c r="AZZ2" s="108"/>
      <c r="BAA2" s="108"/>
      <c r="BAB2" s="108"/>
      <c r="BAC2" s="108"/>
      <c r="BAD2" s="108"/>
      <c r="BAE2" s="108"/>
      <c r="BAF2" s="108"/>
      <c r="BAG2" s="108"/>
      <c r="BAH2" s="108"/>
      <c r="BAI2" s="108"/>
      <c r="BAJ2" s="108"/>
      <c r="BAK2" s="108"/>
      <c r="BAL2" s="108"/>
      <c r="BAM2" s="108"/>
      <c r="BAN2" s="108"/>
      <c r="BAO2" s="108"/>
      <c r="BAP2" s="108"/>
      <c r="BAQ2" s="108"/>
      <c r="BAR2" s="108"/>
      <c r="BAS2" s="108"/>
      <c r="BAT2" s="108"/>
      <c r="BAU2" s="108"/>
      <c r="BAV2" s="108"/>
      <c r="BAW2" s="108"/>
      <c r="BAX2" s="108"/>
      <c r="BAY2" s="108"/>
      <c r="BAZ2" s="108"/>
      <c r="BBA2" s="108"/>
      <c r="BBB2" s="108"/>
      <c r="BBC2" s="108"/>
      <c r="BBD2" s="108"/>
      <c r="BBE2" s="108"/>
      <c r="BBF2" s="108"/>
      <c r="BBG2" s="108"/>
      <c r="BBH2" s="108"/>
      <c r="BBI2" s="108"/>
      <c r="BBJ2" s="108"/>
      <c r="BBK2" s="108"/>
      <c r="BBL2" s="108"/>
      <c r="BBM2" s="108"/>
      <c r="BBN2" s="108"/>
      <c r="BBO2" s="108"/>
      <c r="BBP2" s="108"/>
      <c r="BBQ2" s="108"/>
      <c r="BBR2" s="108"/>
      <c r="BBS2" s="108"/>
      <c r="BBT2" s="108"/>
      <c r="BBU2" s="108"/>
      <c r="BBV2" s="108"/>
      <c r="BBW2" s="108"/>
      <c r="BBX2" s="108"/>
      <c r="BBY2" s="108"/>
      <c r="BBZ2" s="108"/>
      <c r="BCA2" s="108"/>
      <c r="BCB2" s="108"/>
      <c r="BCC2" s="108"/>
      <c r="BCD2" s="108"/>
      <c r="BCE2" s="108"/>
      <c r="BCF2" s="108"/>
      <c r="BCG2" s="108"/>
      <c r="BCH2" s="108"/>
      <c r="BCI2" s="108"/>
      <c r="BCJ2" s="108"/>
      <c r="BCK2" s="108"/>
      <c r="BCL2" s="108"/>
      <c r="BCM2" s="108"/>
      <c r="BCN2" s="108"/>
      <c r="BCO2" s="108"/>
      <c r="BCP2" s="108"/>
      <c r="BCQ2" s="108"/>
      <c r="BCR2" s="108"/>
      <c r="BCS2" s="108"/>
      <c r="BCT2" s="108"/>
      <c r="BCU2" s="108"/>
      <c r="BCV2" s="108"/>
      <c r="BCW2" s="108"/>
      <c r="BCX2" s="108"/>
      <c r="BCY2" s="108"/>
      <c r="BCZ2" s="108"/>
      <c r="BDA2" s="108"/>
      <c r="BDB2" s="108"/>
      <c r="BDC2" s="108"/>
      <c r="BDD2" s="108"/>
      <c r="BDE2" s="108"/>
      <c r="BDF2" s="108"/>
      <c r="BDG2" s="108"/>
      <c r="BDH2" s="108"/>
      <c r="BDI2" s="108"/>
      <c r="BDJ2" s="108"/>
      <c r="BDK2" s="108"/>
      <c r="BDL2" s="108"/>
      <c r="BDM2" s="108"/>
      <c r="BDN2" s="108"/>
      <c r="BDO2" s="108"/>
      <c r="BDP2" s="108"/>
      <c r="BDQ2" s="108"/>
      <c r="BDR2" s="108"/>
      <c r="BDS2" s="108"/>
      <c r="BDT2" s="108"/>
      <c r="BDU2" s="108"/>
      <c r="BDV2" s="108"/>
      <c r="BDW2" s="108"/>
      <c r="BDX2" s="108"/>
      <c r="BDY2" s="108"/>
      <c r="BDZ2" s="108"/>
      <c r="BEA2" s="108"/>
      <c r="BEB2" s="108"/>
      <c r="BEC2" s="108"/>
      <c r="BED2" s="108"/>
      <c r="BEE2" s="108"/>
      <c r="BEF2" s="108"/>
      <c r="BEG2" s="108"/>
      <c r="BEH2" s="108"/>
      <c r="BEI2" s="108"/>
      <c r="BEJ2" s="108"/>
      <c r="BEK2" s="108"/>
      <c r="BEL2" s="108"/>
      <c r="BEM2" s="108"/>
      <c r="BEN2" s="108"/>
      <c r="BEO2" s="108"/>
      <c r="BEP2" s="108"/>
      <c r="BEQ2" s="108"/>
      <c r="BER2" s="108"/>
      <c r="BES2" s="108"/>
      <c r="BET2" s="108"/>
      <c r="BEU2" s="108"/>
      <c r="BEV2" s="108"/>
      <c r="BEW2" s="108"/>
      <c r="BEX2" s="108"/>
      <c r="BEY2" s="108"/>
      <c r="BEZ2" s="108"/>
      <c r="BFA2" s="108"/>
      <c r="BFB2" s="108"/>
      <c r="BFC2" s="108"/>
      <c r="BFD2" s="108"/>
      <c r="BFE2" s="108"/>
      <c r="BFF2" s="108"/>
      <c r="BFG2" s="108"/>
      <c r="BFH2" s="108"/>
      <c r="BFI2" s="108"/>
      <c r="BFJ2" s="108"/>
      <c r="BFK2" s="108"/>
      <c r="BFL2" s="108"/>
      <c r="BFM2" s="108"/>
      <c r="BFN2" s="108"/>
      <c r="BFO2" s="108"/>
      <c r="BFP2" s="108"/>
      <c r="BFQ2" s="108"/>
      <c r="BFR2" s="108"/>
      <c r="BFS2" s="108"/>
      <c r="BFT2" s="108"/>
      <c r="BFU2" s="108"/>
      <c r="BFV2" s="108"/>
      <c r="BFW2" s="108"/>
      <c r="BFX2" s="108"/>
      <c r="BFY2" s="108"/>
      <c r="BFZ2" s="108"/>
      <c r="BGA2" s="108"/>
      <c r="BGB2" s="108"/>
      <c r="BGC2" s="108"/>
      <c r="BGD2" s="108"/>
      <c r="BGE2" s="108"/>
      <c r="BGF2" s="108"/>
      <c r="BGG2" s="108"/>
      <c r="BGH2" s="108"/>
      <c r="BGI2" s="108"/>
      <c r="BGJ2" s="108"/>
      <c r="BGK2" s="108"/>
      <c r="BGL2" s="108"/>
      <c r="BGM2" s="108"/>
      <c r="BGN2" s="108"/>
      <c r="BGO2" s="108"/>
      <c r="BGP2" s="108"/>
      <c r="BGQ2" s="108"/>
      <c r="BGR2" s="108"/>
      <c r="BGS2" s="108"/>
      <c r="BGT2" s="108"/>
      <c r="BGU2" s="108"/>
      <c r="BGV2" s="108"/>
      <c r="BGW2" s="108"/>
      <c r="BGX2" s="108"/>
      <c r="BGY2" s="108"/>
      <c r="BGZ2" s="108"/>
      <c r="BHA2" s="108"/>
      <c r="BHB2" s="108"/>
      <c r="BHC2" s="108"/>
      <c r="BHD2" s="108"/>
      <c r="BHE2" s="108"/>
      <c r="BHF2" s="108"/>
      <c r="BHG2" s="108"/>
      <c r="BHH2" s="108"/>
      <c r="BHI2" s="108"/>
      <c r="BHJ2" s="108"/>
      <c r="BHK2" s="108"/>
      <c r="BHL2" s="108"/>
      <c r="BHM2" s="108"/>
      <c r="BHN2" s="108"/>
      <c r="BHO2" s="108"/>
      <c r="BHP2" s="108"/>
      <c r="BHQ2" s="108"/>
      <c r="BHR2" s="108"/>
      <c r="BHS2" s="108"/>
      <c r="BHT2" s="108"/>
      <c r="BHU2" s="108"/>
      <c r="BHV2" s="108"/>
      <c r="BHW2" s="108"/>
      <c r="BHX2" s="108"/>
      <c r="BHY2" s="108"/>
      <c r="BHZ2" s="108"/>
      <c r="BIA2" s="108"/>
      <c r="BIB2" s="108"/>
      <c r="BIC2" s="108"/>
      <c r="BID2" s="108"/>
      <c r="BIE2" s="108"/>
      <c r="BIF2" s="108"/>
      <c r="BIG2" s="108"/>
      <c r="BIH2" s="108"/>
      <c r="BII2" s="108"/>
      <c r="BIJ2" s="108"/>
      <c r="BIK2" s="108"/>
      <c r="BIL2" s="108"/>
      <c r="BIM2" s="108"/>
      <c r="BIN2" s="108"/>
      <c r="BIO2" s="108"/>
      <c r="BIP2" s="108"/>
      <c r="BIQ2" s="108"/>
      <c r="BIR2" s="108"/>
      <c r="BIS2" s="108"/>
      <c r="BIT2" s="108"/>
      <c r="BIU2" s="108"/>
      <c r="BIV2" s="108"/>
      <c r="BIW2" s="108"/>
      <c r="BIX2" s="108"/>
      <c r="BIY2" s="108"/>
      <c r="BIZ2" s="108"/>
      <c r="BJA2" s="108"/>
      <c r="BJB2" s="108"/>
      <c r="BJC2" s="108"/>
      <c r="BJD2" s="108"/>
      <c r="BJE2" s="108"/>
      <c r="BJF2" s="108"/>
      <c r="BJG2" s="108"/>
      <c r="BJH2" s="108"/>
      <c r="BJI2" s="108"/>
      <c r="BJJ2" s="108"/>
      <c r="BJK2" s="108"/>
      <c r="BJL2" s="108"/>
      <c r="BJM2" s="108"/>
      <c r="BJN2" s="108"/>
      <c r="BJO2" s="108"/>
      <c r="BJP2" s="108"/>
      <c r="BJQ2" s="108"/>
      <c r="BJR2" s="108"/>
      <c r="BJS2" s="108"/>
      <c r="BJT2" s="108"/>
      <c r="BJU2" s="108"/>
      <c r="BJV2" s="108"/>
      <c r="BJW2" s="108"/>
      <c r="BJX2" s="108"/>
      <c r="BJY2" s="108"/>
      <c r="BJZ2" s="108"/>
      <c r="BKA2" s="108"/>
      <c r="BKB2" s="108"/>
      <c r="BKC2" s="108"/>
      <c r="BKD2" s="108"/>
      <c r="BKE2" s="108"/>
      <c r="BKF2" s="108"/>
      <c r="BKG2" s="108"/>
      <c r="BKH2" s="108"/>
      <c r="BKI2" s="108"/>
      <c r="BKJ2" s="108"/>
      <c r="BKK2" s="108"/>
      <c r="BKL2" s="108"/>
      <c r="BKM2" s="108"/>
      <c r="BKN2" s="108"/>
      <c r="BKO2" s="108"/>
      <c r="BKP2" s="108"/>
      <c r="BKQ2" s="108"/>
      <c r="BKR2" s="108"/>
      <c r="BKS2" s="108"/>
      <c r="BKT2" s="108"/>
      <c r="BKU2" s="108"/>
      <c r="BKV2" s="108"/>
      <c r="BKW2" s="108"/>
      <c r="BKX2" s="108"/>
      <c r="BKY2" s="108"/>
      <c r="BKZ2" s="108"/>
      <c r="BLA2" s="108"/>
      <c r="BLB2" s="108"/>
      <c r="BLC2" s="108"/>
      <c r="BLD2" s="108"/>
      <c r="BLE2" s="108"/>
      <c r="BLF2" s="108"/>
      <c r="BLG2" s="108"/>
      <c r="BLH2" s="108"/>
      <c r="BLI2" s="108"/>
      <c r="BLJ2" s="108"/>
      <c r="BLK2" s="108"/>
      <c r="BLL2" s="108"/>
      <c r="BLM2" s="108"/>
      <c r="BLN2" s="108"/>
      <c r="BLO2" s="108"/>
      <c r="BLP2" s="108"/>
      <c r="BLQ2" s="108"/>
      <c r="BLR2" s="108"/>
      <c r="BLS2" s="108"/>
      <c r="BLT2" s="108"/>
      <c r="BLU2" s="108"/>
      <c r="BLV2" s="108"/>
      <c r="BLW2" s="108"/>
      <c r="BLX2" s="108"/>
      <c r="BLY2" s="108"/>
      <c r="BLZ2" s="108"/>
      <c r="BMA2" s="108"/>
      <c r="BMB2" s="108"/>
      <c r="BMC2" s="108"/>
      <c r="BMD2" s="108"/>
      <c r="BME2" s="108"/>
      <c r="BMF2" s="108"/>
      <c r="BMG2" s="108"/>
      <c r="BMH2" s="108"/>
      <c r="BMI2" s="108"/>
      <c r="BMJ2" s="108"/>
      <c r="BMK2" s="108"/>
      <c r="BML2" s="108"/>
      <c r="BMM2" s="108"/>
      <c r="BMN2" s="108"/>
      <c r="BMO2" s="108"/>
      <c r="BMP2" s="108"/>
      <c r="BMQ2" s="108"/>
      <c r="BMR2" s="108"/>
      <c r="BMS2" s="108"/>
      <c r="BMT2" s="108"/>
      <c r="BMU2" s="108"/>
      <c r="BMV2" s="108"/>
      <c r="BMW2" s="108"/>
      <c r="BMX2" s="108"/>
      <c r="BMY2" s="108"/>
      <c r="BMZ2" s="108"/>
      <c r="BNA2" s="108"/>
      <c r="BNB2" s="108"/>
      <c r="BNC2" s="108"/>
      <c r="BND2" s="108"/>
      <c r="BNE2" s="108"/>
      <c r="BNF2" s="108"/>
      <c r="BNG2" s="108"/>
      <c r="BNH2" s="108"/>
      <c r="BNI2" s="108"/>
      <c r="BNJ2" s="108"/>
      <c r="BNK2" s="108"/>
      <c r="BNL2" s="108"/>
      <c r="BNM2" s="108"/>
      <c r="BNN2" s="108"/>
      <c r="BNO2" s="108"/>
      <c r="BNP2" s="108"/>
      <c r="BNQ2" s="108"/>
      <c r="BNR2" s="108"/>
      <c r="BNS2" s="108"/>
      <c r="BNT2" s="108"/>
      <c r="BNU2" s="108"/>
      <c r="BNV2" s="108"/>
      <c r="BNW2" s="108"/>
      <c r="BNX2" s="108"/>
      <c r="BNY2" s="108"/>
      <c r="BNZ2" s="108"/>
      <c r="BOA2" s="108"/>
      <c r="BOB2" s="108"/>
      <c r="BOC2" s="108"/>
      <c r="BOD2" s="108"/>
      <c r="BOE2" s="108"/>
      <c r="BOF2" s="108"/>
      <c r="BOG2" s="108"/>
      <c r="BOH2" s="108"/>
      <c r="BOI2" s="108"/>
      <c r="BOJ2" s="108"/>
      <c r="BOK2" s="108"/>
      <c r="BOL2" s="108"/>
      <c r="BOM2" s="108"/>
      <c r="BON2" s="108"/>
      <c r="BOO2" s="108"/>
      <c r="BOP2" s="108"/>
      <c r="BOQ2" s="108"/>
      <c r="BOR2" s="108"/>
      <c r="BOS2" s="108"/>
      <c r="BOT2" s="108"/>
      <c r="BOU2" s="108"/>
      <c r="BOV2" s="108"/>
      <c r="BOW2" s="108"/>
      <c r="BOX2" s="108"/>
      <c r="BOY2" s="108"/>
      <c r="BOZ2" s="108"/>
      <c r="BPA2" s="108"/>
      <c r="BPB2" s="108"/>
      <c r="BPC2" s="108"/>
      <c r="BPD2" s="108"/>
      <c r="BPE2" s="108"/>
      <c r="BPF2" s="108"/>
      <c r="BPG2" s="108"/>
      <c r="BPH2" s="108"/>
      <c r="BPI2" s="108"/>
      <c r="BPJ2" s="108"/>
      <c r="BPK2" s="108"/>
      <c r="BPL2" s="108"/>
      <c r="BPM2" s="108"/>
      <c r="BPN2" s="108"/>
      <c r="BPO2" s="108"/>
      <c r="BPP2" s="108"/>
      <c r="BPQ2" s="108"/>
      <c r="BPR2" s="108"/>
      <c r="BPS2" s="108"/>
      <c r="BPT2" s="108"/>
      <c r="BPU2" s="108"/>
      <c r="BPV2" s="108"/>
      <c r="BPW2" s="108"/>
      <c r="BPX2" s="108"/>
      <c r="BPY2" s="108"/>
      <c r="BPZ2" s="108"/>
      <c r="BQA2" s="108"/>
      <c r="BQB2" s="108"/>
      <c r="BQC2" s="108"/>
      <c r="BQD2" s="108"/>
      <c r="BQE2" s="108"/>
      <c r="BQF2" s="108"/>
      <c r="BQG2" s="108"/>
      <c r="BQH2" s="108"/>
      <c r="BQI2" s="108"/>
      <c r="BQJ2" s="108"/>
      <c r="BQK2" s="108"/>
      <c r="BQL2" s="108"/>
      <c r="BQM2" s="108"/>
      <c r="BQN2" s="108"/>
      <c r="BQO2" s="108"/>
      <c r="BQP2" s="108"/>
      <c r="BQQ2" s="108"/>
      <c r="BQR2" s="108"/>
      <c r="BQS2" s="108"/>
      <c r="BQT2" s="108"/>
      <c r="BQU2" s="108"/>
      <c r="BQV2" s="108"/>
      <c r="BQW2" s="108"/>
      <c r="BQX2" s="108"/>
      <c r="BQY2" s="108"/>
      <c r="BQZ2" s="108"/>
      <c r="BRA2" s="108"/>
      <c r="BRB2" s="108"/>
      <c r="BRC2" s="108"/>
      <c r="BRD2" s="108"/>
      <c r="BRE2" s="108"/>
      <c r="BRF2" s="108"/>
      <c r="BRG2" s="108"/>
      <c r="BRH2" s="108"/>
      <c r="BRI2" s="108"/>
      <c r="BRJ2" s="108"/>
      <c r="BRK2" s="108"/>
      <c r="BRL2" s="108"/>
      <c r="BRM2" s="108"/>
      <c r="BRN2" s="108"/>
      <c r="BRO2" s="108"/>
      <c r="BRP2" s="108"/>
      <c r="BRQ2" s="108"/>
      <c r="BRR2" s="108"/>
      <c r="BRS2" s="108"/>
      <c r="BRT2" s="108"/>
      <c r="BRU2" s="108"/>
      <c r="BRV2" s="108"/>
      <c r="BRW2" s="108"/>
      <c r="BRX2" s="108"/>
      <c r="BRY2" s="108"/>
      <c r="BRZ2" s="108"/>
      <c r="BSA2" s="108"/>
      <c r="BSB2" s="108"/>
      <c r="BSC2" s="108"/>
      <c r="BSD2" s="108"/>
      <c r="BSE2" s="108"/>
      <c r="BSF2" s="108"/>
      <c r="BSG2" s="108"/>
      <c r="BSH2" s="108"/>
      <c r="BSI2" s="108"/>
      <c r="BSJ2" s="108"/>
      <c r="BSK2" s="108"/>
      <c r="BSL2" s="108"/>
      <c r="BSM2" s="108"/>
      <c r="BSN2" s="108"/>
      <c r="BSO2" s="108"/>
      <c r="BSP2" s="108"/>
      <c r="BSQ2" s="108"/>
      <c r="BSR2" s="108"/>
      <c r="BSS2" s="108"/>
      <c r="BST2" s="108"/>
      <c r="BSU2" s="108"/>
      <c r="BSV2" s="108"/>
      <c r="BSW2" s="108"/>
      <c r="BSX2" s="108"/>
      <c r="BSY2" s="108"/>
      <c r="BSZ2" s="108"/>
      <c r="BTA2" s="108"/>
      <c r="BTB2" s="108"/>
      <c r="BTC2" s="108"/>
      <c r="BTD2" s="108"/>
      <c r="BTE2" s="108"/>
      <c r="BTF2" s="108"/>
      <c r="BTG2" s="108"/>
      <c r="BTH2" s="108"/>
      <c r="BTI2" s="108"/>
      <c r="BTJ2" s="108"/>
      <c r="BTK2" s="108"/>
      <c r="BTL2" s="108"/>
      <c r="BTM2" s="108"/>
      <c r="BTN2" s="108"/>
      <c r="BTO2" s="108"/>
      <c r="BTP2" s="108"/>
      <c r="BTQ2" s="108"/>
      <c r="BTR2" s="108"/>
      <c r="BTS2" s="108"/>
      <c r="BTT2" s="108"/>
      <c r="BTU2" s="108"/>
      <c r="BTV2" s="108"/>
      <c r="BTW2" s="108"/>
      <c r="BTX2" s="108"/>
      <c r="BTY2" s="108"/>
      <c r="BTZ2" s="108"/>
      <c r="BUA2" s="108"/>
      <c r="BUB2" s="108"/>
      <c r="BUC2" s="108"/>
      <c r="BUD2" s="108"/>
      <c r="BUE2" s="108"/>
      <c r="BUF2" s="108"/>
      <c r="BUG2" s="108"/>
      <c r="BUH2" s="108"/>
      <c r="BUI2" s="108"/>
      <c r="BUJ2" s="108"/>
      <c r="BUK2" s="108"/>
      <c r="BUL2" s="108"/>
      <c r="BUM2" s="108"/>
      <c r="BUN2" s="108"/>
      <c r="BUO2" s="108"/>
      <c r="BUP2" s="108"/>
      <c r="BUQ2" s="108"/>
      <c r="BUR2" s="108"/>
      <c r="BUS2" s="108"/>
      <c r="BUT2" s="108"/>
      <c r="BUU2" s="108"/>
      <c r="BUV2" s="108"/>
      <c r="BUW2" s="108"/>
      <c r="BUX2" s="108"/>
      <c r="BUY2" s="108"/>
      <c r="BUZ2" s="108"/>
      <c r="BVA2" s="108"/>
      <c r="BVB2" s="108"/>
      <c r="BVC2" s="108"/>
      <c r="BVD2" s="108"/>
      <c r="BVE2" s="108"/>
      <c r="BVF2" s="108"/>
      <c r="BVG2" s="108"/>
      <c r="BVH2" s="108"/>
      <c r="BVI2" s="108"/>
      <c r="BVJ2" s="108"/>
      <c r="BVK2" s="108"/>
      <c r="BVL2" s="108"/>
      <c r="BVM2" s="108"/>
      <c r="BVN2" s="108"/>
      <c r="BVO2" s="108"/>
      <c r="BVP2" s="108"/>
      <c r="BVQ2" s="108"/>
      <c r="BVR2" s="108"/>
      <c r="BVS2" s="108"/>
      <c r="BVT2" s="108"/>
      <c r="BVU2" s="108"/>
      <c r="BVV2" s="108"/>
      <c r="BVW2" s="108"/>
      <c r="BVX2" s="108"/>
      <c r="BVY2" s="108"/>
      <c r="BVZ2" s="108"/>
      <c r="BWA2" s="108"/>
      <c r="BWB2" s="108"/>
      <c r="BWC2" s="108"/>
      <c r="BWD2" s="108"/>
      <c r="BWE2" s="108"/>
      <c r="BWF2" s="108"/>
      <c r="BWG2" s="108"/>
      <c r="BWH2" s="108"/>
      <c r="BWI2" s="108"/>
      <c r="BWJ2" s="108"/>
      <c r="BWK2" s="108"/>
      <c r="BWL2" s="108"/>
      <c r="BWM2" s="108"/>
      <c r="BWN2" s="108"/>
      <c r="BWO2" s="108"/>
      <c r="BWP2" s="108"/>
      <c r="BWQ2" s="108"/>
      <c r="BWR2" s="108"/>
      <c r="BWS2" s="108"/>
      <c r="BWT2" s="108"/>
      <c r="BWU2" s="108"/>
      <c r="BWV2" s="108"/>
      <c r="BWW2" s="108"/>
      <c r="BWX2" s="108"/>
      <c r="BWY2" s="108"/>
      <c r="BWZ2" s="108"/>
      <c r="BXA2" s="108"/>
      <c r="BXB2" s="108"/>
      <c r="BXC2" s="108"/>
      <c r="BXD2" s="108"/>
      <c r="BXE2" s="108"/>
      <c r="BXF2" s="108"/>
      <c r="BXG2" s="108"/>
      <c r="BXH2" s="108"/>
      <c r="BXI2" s="108"/>
      <c r="BXJ2" s="108"/>
      <c r="BXK2" s="108"/>
      <c r="BXL2" s="108"/>
      <c r="BXM2" s="108"/>
      <c r="BXN2" s="108"/>
      <c r="BXO2" s="108"/>
      <c r="BXP2" s="108"/>
      <c r="BXQ2" s="108"/>
      <c r="BXR2" s="108"/>
      <c r="BXS2" s="108"/>
      <c r="BXT2" s="108"/>
      <c r="BXU2" s="108"/>
      <c r="BXV2" s="108"/>
      <c r="BXW2" s="108"/>
      <c r="BXX2" s="108"/>
      <c r="BXY2" s="108"/>
      <c r="BXZ2" s="108"/>
      <c r="BYA2" s="108"/>
      <c r="BYB2" s="108"/>
      <c r="BYC2" s="108"/>
      <c r="BYD2" s="108"/>
      <c r="BYE2" s="108"/>
      <c r="BYF2" s="108"/>
      <c r="BYG2" s="108"/>
      <c r="BYH2" s="108"/>
      <c r="BYI2" s="108"/>
      <c r="BYJ2" s="108"/>
      <c r="BYK2" s="108"/>
      <c r="BYL2" s="108"/>
      <c r="BYM2" s="108"/>
      <c r="BYN2" s="108"/>
      <c r="BYO2" s="108"/>
      <c r="BYP2" s="108"/>
      <c r="BYQ2" s="108"/>
      <c r="BYR2" s="108"/>
      <c r="BYS2" s="108"/>
      <c r="BYT2" s="108"/>
      <c r="BYU2" s="108"/>
      <c r="BYV2" s="108"/>
      <c r="BYW2" s="108"/>
      <c r="BYX2" s="108"/>
      <c r="BYY2" s="108"/>
      <c r="BYZ2" s="108"/>
      <c r="BZA2" s="108"/>
      <c r="BZB2" s="108"/>
      <c r="BZC2" s="108"/>
      <c r="BZD2" s="108"/>
      <c r="BZE2" s="108"/>
      <c r="BZF2" s="108"/>
      <c r="BZG2" s="108"/>
      <c r="BZH2" s="108"/>
      <c r="BZI2" s="108"/>
      <c r="BZJ2" s="108"/>
      <c r="BZK2" s="108"/>
      <c r="BZL2" s="108"/>
      <c r="BZM2" s="108"/>
      <c r="BZN2" s="108"/>
      <c r="BZO2" s="108"/>
      <c r="BZP2" s="108"/>
      <c r="BZQ2" s="108"/>
      <c r="BZR2" s="108"/>
      <c r="BZS2" s="108"/>
      <c r="BZT2" s="108"/>
      <c r="BZU2" s="108"/>
      <c r="BZV2" s="108"/>
      <c r="BZW2" s="108"/>
      <c r="BZX2" s="108"/>
      <c r="BZY2" s="108"/>
      <c r="BZZ2" s="108"/>
      <c r="CAA2" s="108"/>
      <c r="CAB2" s="108"/>
      <c r="CAC2" s="108"/>
      <c r="CAD2" s="108"/>
      <c r="CAE2" s="108"/>
      <c r="CAF2" s="108"/>
      <c r="CAG2" s="108"/>
      <c r="CAH2" s="108"/>
      <c r="CAI2" s="108"/>
      <c r="CAJ2" s="108"/>
      <c r="CAK2" s="108"/>
      <c r="CAL2" s="108"/>
      <c r="CAM2" s="108"/>
      <c r="CAN2" s="108"/>
      <c r="CAO2" s="108"/>
      <c r="CAP2" s="108"/>
      <c r="CAQ2" s="108"/>
      <c r="CAR2" s="108"/>
      <c r="CAS2" s="108"/>
      <c r="CAT2" s="108"/>
      <c r="CAU2" s="108"/>
      <c r="CAV2" s="108"/>
      <c r="CAW2" s="108"/>
      <c r="CAX2" s="108"/>
      <c r="CAY2" s="108"/>
      <c r="CAZ2" s="108"/>
      <c r="CBA2" s="108"/>
      <c r="CBB2" s="108"/>
      <c r="CBC2" s="108"/>
      <c r="CBD2" s="108"/>
      <c r="CBE2" s="108"/>
      <c r="CBF2" s="108"/>
      <c r="CBG2" s="108"/>
      <c r="CBH2" s="108"/>
      <c r="CBI2" s="108"/>
      <c r="CBJ2" s="108"/>
      <c r="CBK2" s="108"/>
      <c r="CBL2" s="108"/>
      <c r="CBM2" s="108"/>
      <c r="CBN2" s="108"/>
      <c r="CBO2" s="108"/>
      <c r="CBP2" s="108"/>
      <c r="CBQ2" s="108"/>
      <c r="CBR2" s="108"/>
      <c r="CBS2" s="108"/>
      <c r="CBT2" s="108"/>
      <c r="CBU2" s="108"/>
      <c r="CBV2" s="108"/>
      <c r="CBW2" s="108"/>
      <c r="CBX2" s="108"/>
      <c r="CBY2" s="108"/>
      <c r="CBZ2" s="108"/>
      <c r="CCA2" s="108"/>
      <c r="CCB2" s="108"/>
      <c r="CCC2" s="108"/>
      <c r="CCD2" s="108"/>
      <c r="CCE2" s="108"/>
      <c r="CCF2" s="108"/>
      <c r="CCG2" s="108"/>
      <c r="CCH2" s="108"/>
      <c r="CCI2" s="108"/>
      <c r="CCJ2" s="108"/>
      <c r="CCK2" s="108"/>
      <c r="CCL2" s="108"/>
      <c r="CCM2" s="108"/>
      <c r="CCN2" s="108"/>
      <c r="CCO2" s="108"/>
      <c r="CCP2" s="108"/>
      <c r="CCQ2" s="108"/>
      <c r="CCR2" s="108"/>
      <c r="CCS2" s="108"/>
      <c r="CCT2" s="108"/>
      <c r="CCU2" s="108"/>
      <c r="CCV2" s="108"/>
      <c r="CCW2" s="108"/>
      <c r="CCX2" s="108"/>
      <c r="CCY2" s="108"/>
      <c r="CCZ2" s="108"/>
      <c r="CDA2" s="108"/>
      <c r="CDB2" s="108"/>
      <c r="CDC2" s="108"/>
      <c r="CDD2" s="108"/>
      <c r="CDE2" s="108"/>
      <c r="CDF2" s="108"/>
      <c r="CDG2" s="108"/>
      <c r="CDH2" s="108"/>
      <c r="CDI2" s="108"/>
      <c r="CDJ2" s="108"/>
      <c r="CDK2" s="108"/>
      <c r="CDL2" s="108"/>
      <c r="CDM2" s="108"/>
      <c r="CDN2" s="108"/>
      <c r="CDO2" s="108"/>
      <c r="CDP2" s="108"/>
      <c r="CDQ2" s="108"/>
      <c r="CDR2" s="108"/>
      <c r="CDS2" s="108"/>
      <c r="CDT2" s="108"/>
      <c r="CDU2" s="108"/>
      <c r="CDV2" s="108"/>
      <c r="CDW2" s="108"/>
      <c r="CDX2" s="108"/>
      <c r="CDY2" s="108"/>
      <c r="CDZ2" s="108"/>
      <c r="CEA2" s="108"/>
      <c r="CEB2" s="108"/>
      <c r="CEC2" s="108"/>
      <c r="CED2" s="108"/>
      <c r="CEE2" s="108"/>
      <c r="CEF2" s="108"/>
      <c r="CEG2" s="108"/>
      <c r="CEH2" s="108"/>
      <c r="CEI2" s="108"/>
      <c r="CEJ2" s="108"/>
      <c r="CEK2" s="108"/>
      <c r="CEL2" s="108"/>
      <c r="CEM2" s="108"/>
      <c r="CEN2" s="108"/>
      <c r="CEO2" s="108"/>
      <c r="CEP2" s="108"/>
      <c r="CEQ2" s="108"/>
      <c r="CER2" s="108"/>
      <c r="CES2" s="108"/>
      <c r="CET2" s="108"/>
      <c r="CEU2" s="108"/>
      <c r="CEV2" s="108"/>
      <c r="CEW2" s="108"/>
      <c r="CEX2" s="108"/>
      <c r="CEY2" s="108"/>
      <c r="CEZ2" s="108"/>
      <c r="CFA2" s="108"/>
      <c r="CFB2" s="108"/>
      <c r="CFC2" s="108"/>
      <c r="CFD2" s="108"/>
      <c r="CFE2" s="108"/>
      <c r="CFF2" s="108"/>
      <c r="CFG2" s="108"/>
      <c r="CFH2" s="108"/>
      <c r="CFI2" s="108"/>
      <c r="CFJ2" s="108"/>
      <c r="CFK2" s="108"/>
      <c r="CFL2" s="108"/>
      <c r="CFM2" s="108"/>
      <c r="CFN2" s="108"/>
      <c r="CFO2" s="108"/>
      <c r="CFP2" s="108"/>
      <c r="CFQ2" s="108"/>
      <c r="CFR2" s="108"/>
      <c r="CFS2" s="108"/>
      <c r="CFT2" s="108"/>
      <c r="CFU2" s="108"/>
      <c r="CFV2" s="108"/>
      <c r="CFW2" s="108"/>
      <c r="CFX2" s="108"/>
      <c r="CFY2" s="108"/>
      <c r="CFZ2" s="108"/>
      <c r="CGA2" s="108"/>
      <c r="CGB2" s="108"/>
      <c r="CGC2" s="108"/>
      <c r="CGD2" s="108"/>
      <c r="CGE2" s="108"/>
      <c r="CGF2" s="108"/>
      <c r="CGG2" s="108"/>
      <c r="CGH2" s="108"/>
      <c r="CGI2" s="108"/>
      <c r="CGJ2" s="108"/>
      <c r="CGK2" s="108"/>
      <c r="CGL2" s="108"/>
      <c r="CGM2" s="108"/>
      <c r="CGN2" s="108"/>
      <c r="CGO2" s="108"/>
      <c r="CGP2" s="108"/>
      <c r="CGQ2" s="108"/>
      <c r="CGR2" s="108"/>
      <c r="CGS2" s="108"/>
      <c r="CGT2" s="108"/>
      <c r="CGU2" s="108"/>
      <c r="CGV2" s="108"/>
      <c r="CGW2" s="108"/>
      <c r="CGX2" s="108"/>
      <c r="CGY2" s="108"/>
      <c r="CGZ2" s="108"/>
      <c r="CHA2" s="108"/>
      <c r="CHB2" s="108"/>
      <c r="CHC2" s="108"/>
      <c r="CHD2" s="108"/>
      <c r="CHE2" s="108"/>
      <c r="CHF2" s="108"/>
      <c r="CHG2" s="108"/>
      <c r="CHH2" s="108"/>
      <c r="CHI2" s="108"/>
      <c r="CHJ2" s="108"/>
      <c r="CHK2" s="108"/>
      <c r="CHL2" s="108"/>
      <c r="CHM2" s="108"/>
      <c r="CHN2" s="108"/>
      <c r="CHO2" s="108"/>
      <c r="CHP2" s="108"/>
      <c r="CHQ2" s="108"/>
      <c r="CHR2" s="108"/>
      <c r="CHS2" s="108"/>
      <c r="CHT2" s="108"/>
      <c r="CHU2" s="108"/>
      <c r="CHV2" s="108"/>
      <c r="CHW2" s="108"/>
      <c r="CHX2" s="108"/>
      <c r="CHY2" s="108"/>
      <c r="CHZ2" s="108"/>
      <c r="CIA2" s="108"/>
      <c r="CIB2" s="108"/>
      <c r="CIC2" s="108"/>
      <c r="CID2" s="108"/>
      <c r="CIE2" s="108"/>
      <c r="CIF2" s="108"/>
      <c r="CIG2" s="108"/>
      <c r="CIH2" s="108"/>
      <c r="CII2" s="108"/>
      <c r="CIJ2" s="108"/>
      <c r="CIK2" s="108"/>
      <c r="CIL2" s="108"/>
      <c r="CIM2" s="108"/>
      <c r="CIN2" s="108"/>
      <c r="CIO2" s="108"/>
      <c r="CIP2" s="108"/>
      <c r="CIQ2" s="108"/>
      <c r="CIR2" s="108"/>
      <c r="CIS2" s="108"/>
      <c r="CIT2" s="108"/>
      <c r="CIU2" s="108"/>
      <c r="CIV2" s="108"/>
      <c r="CIW2" s="108"/>
      <c r="CIX2" s="108"/>
      <c r="CIY2" s="108"/>
      <c r="CIZ2" s="108"/>
      <c r="CJA2" s="108"/>
      <c r="CJB2" s="108"/>
      <c r="CJC2" s="108"/>
      <c r="CJD2" s="108"/>
      <c r="CJE2" s="108"/>
      <c r="CJF2" s="108"/>
      <c r="CJG2" s="108"/>
      <c r="CJH2" s="108"/>
      <c r="CJI2" s="108"/>
      <c r="CJJ2" s="108"/>
      <c r="CJK2" s="108"/>
      <c r="CJL2" s="108"/>
      <c r="CJM2" s="108"/>
      <c r="CJN2" s="108"/>
      <c r="CJO2" s="108"/>
      <c r="CJP2" s="108"/>
      <c r="CJQ2" s="108"/>
      <c r="CJR2" s="108"/>
      <c r="CJS2" s="108"/>
      <c r="CJT2" s="108"/>
      <c r="CJU2" s="108"/>
      <c r="CJV2" s="108"/>
      <c r="CJW2" s="108"/>
      <c r="CJX2" s="108"/>
      <c r="CJY2" s="108"/>
      <c r="CJZ2" s="108"/>
      <c r="CKA2" s="108"/>
      <c r="CKB2" s="108"/>
      <c r="CKC2" s="108"/>
      <c r="CKD2" s="108"/>
      <c r="CKE2" s="108"/>
      <c r="CKF2" s="108"/>
      <c r="CKG2" s="108"/>
      <c r="CKH2" s="108"/>
      <c r="CKI2" s="108"/>
      <c r="CKJ2" s="108"/>
      <c r="CKK2" s="108"/>
      <c r="CKL2" s="108"/>
      <c r="CKM2" s="108"/>
      <c r="CKN2" s="108"/>
      <c r="CKO2" s="108"/>
      <c r="CKP2" s="108"/>
      <c r="CKQ2" s="108"/>
      <c r="CKR2" s="108"/>
      <c r="CKS2" s="108"/>
      <c r="CKT2" s="108"/>
      <c r="CKU2" s="108"/>
      <c r="CKV2" s="108"/>
      <c r="CKW2" s="108"/>
      <c r="CKX2" s="108"/>
      <c r="CKY2" s="108"/>
      <c r="CKZ2" s="108"/>
      <c r="CLA2" s="108"/>
      <c r="CLB2" s="108"/>
      <c r="CLC2" s="108"/>
      <c r="CLD2" s="108"/>
      <c r="CLE2" s="108"/>
      <c r="CLF2" s="108"/>
      <c r="CLG2" s="108"/>
      <c r="CLH2" s="108"/>
      <c r="CLI2" s="108"/>
      <c r="CLJ2" s="108"/>
      <c r="CLK2" s="108"/>
      <c r="CLL2" s="108"/>
      <c r="CLM2" s="108"/>
      <c r="CLN2" s="108"/>
      <c r="CLO2" s="108"/>
      <c r="CLP2" s="108"/>
      <c r="CLQ2" s="108"/>
      <c r="CLR2" s="108"/>
      <c r="CLS2" s="108"/>
      <c r="CLT2" s="108"/>
      <c r="CLU2" s="108"/>
      <c r="CLV2" s="108"/>
      <c r="CLW2" s="108"/>
      <c r="CLX2" s="108"/>
      <c r="CLY2" s="108"/>
      <c r="CLZ2" s="108"/>
      <c r="CMA2" s="108"/>
      <c r="CMB2" s="108"/>
      <c r="CMC2" s="108"/>
      <c r="CMD2" s="108"/>
      <c r="CME2" s="108"/>
      <c r="CMF2" s="108"/>
      <c r="CMG2" s="108"/>
      <c r="CMH2" s="108"/>
      <c r="CMI2" s="108"/>
      <c r="CMJ2" s="108"/>
      <c r="CMK2" s="108"/>
      <c r="CML2" s="108"/>
      <c r="CMM2" s="108"/>
      <c r="CMN2" s="108"/>
      <c r="CMO2" s="108"/>
      <c r="CMP2" s="108"/>
      <c r="CMQ2" s="108"/>
      <c r="CMR2" s="108"/>
      <c r="CMS2" s="108"/>
      <c r="CMT2" s="108"/>
      <c r="CMU2" s="108"/>
      <c r="CMV2" s="108"/>
      <c r="CMW2" s="108"/>
      <c r="CMX2" s="108"/>
      <c r="CMY2" s="108"/>
      <c r="CMZ2" s="108"/>
      <c r="CNA2" s="108"/>
      <c r="CNB2" s="108"/>
      <c r="CNC2" s="108"/>
      <c r="CND2" s="108"/>
      <c r="CNE2" s="108"/>
      <c r="CNF2" s="108"/>
      <c r="CNG2" s="108"/>
      <c r="CNH2" s="108"/>
      <c r="CNI2" s="108"/>
      <c r="CNJ2" s="108"/>
      <c r="CNK2" s="108"/>
      <c r="CNL2" s="108"/>
      <c r="CNM2" s="108"/>
      <c r="CNN2" s="108"/>
      <c r="CNO2" s="108"/>
      <c r="CNP2" s="108"/>
      <c r="CNQ2" s="108"/>
      <c r="CNR2" s="108"/>
      <c r="CNS2" s="108"/>
      <c r="CNT2" s="108"/>
      <c r="CNU2" s="108"/>
      <c r="CNV2" s="108"/>
      <c r="CNW2" s="108"/>
      <c r="CNX2" s="108"/>
      <c r="CNY2" s="108"/>
      <c r="CNZ2" s="108"/>
      <c r="COA2" s="108"/>
      <c r="COB2" s="108"/>
      <c r="COC2" s="108"/>
      <c r="COD2" s="108"/>
      <c r="COE2" s="108"/>
      <c r="COF2" s="108"/>
      <c r="COG2" s="108"/>
      <c r="COH2" s="108"/>
      <c r="COI2" s="108"/>
      <c r="COJ2" s="108"/>
      <c r="COK2" s="108"/>
      <c r="COL2" s="108"/>
      <c r="COM2" s="108"/>
      <c r="CON2" s="108"/>
      <c r="COO2" s="108"/>
      <c r="COP2" s="108"/>
      <c r="COQ2" s="108"/>
      <c r="COR2" s="108"/>
      <c r="COS2" s="108"/>
      <c r="COT2" s="108"/>
      <c r="COU2" s="108"/>
      <c r="COV2" s="108"/>
      <c r="COW2" s="108"/>
      <c r="COX2" s="108"/>
      <c r="COY2" s="108"/>
      <c r="COZ2" s="108"/>
      <c r="CPA2" s="108"/>
      <c r="CPB2" s="108"/>
      <c r="CPC2" s="108"/>
      <c r="CPD2" s="108"/>
      <c r="CPE2" s="108"/>
      <c r="CPF2" s="108"/>
      <c r="CPG2" s="108"/>
      <c r="CPH2" s="108"/>
      <c r="CPI2" s="108"/>
      <c r="CPJ2" s="108"/>
      <c r="CPK2" s="108"/>
      <c r="CPL2" s="108"/>
      <c r="CPM2" s="108"/>
      <c r="CPN2" s="108"/>
      <c r="CPO2" s="108"/>
      <c r="CPP2" s="108"/>
      <c r="CPQ2" s="108"/>
      <c r="CPR2" s="108"/>
      <c r="CPS2" s="108"/>
      <c r="CPT2" s="108"/>
      <c r="CPU2" s="108"/>
      <c r="CPV2" s="108"/>
      <c r="CPW2" s="108"/>
      <c r="CPX2" s="108"/>
      <c r="CPY2" s="108"/>
      <c r="CPZ2" s="108"/>
      <c r="CQA2" s="108"/>
      <c r="CQB2" s="108"/>
      <c r="CQC2" s="108"/>
      <c r="CQD2" s="108"/>
      <c r="CQE2" s="108"/>
      <c r="CQF2" s="108"/>
      <c r="CQG2" s="108"/>
      <c r="CQH2" s="108"/>
      <c r="CQI2" s="108"/>
      <c r="CQJ2" s="108"/>
      <c r="CQK2" s="108"/>
      <c r="CQL2" s="108"/>
      <c r="CQM2" s="108"/>
      <c r="CQN2" s="108"/>
      <c r="CQO2" s="108"/>
      <c r="CQP2" s="108"/>
      <c r="CQQ2" s="108"/>
      <c r="CQR2" s="108"/>
      <c r="CQS2" s="108"/>
      <c r="CQT2" s="108"/>
      <c r="CQU2" s="108"/>
      <c r="CQV2" s="108"/>
      <c r="CQW2" s="108"/>
      <c r="CQX2" s="108"/>
      <c r="CQY2" s="108"/>
      <c r="CQZ2" s="108"/>
      <c r="CRA2" s="108"/>
      <c r="CRB2" s="108"/>
      <c r="CRC2" s="108"/>
      <c r="CRD2" s="108"/>
      <c r="CRE2" s="108"/>
      <c r="CRF2" s="108"/>
      <c r="CRG2" s="108"/>
      <c r="CRH2" s="108"/>
      <c r="CRI2" s="108"/>
      <c r="CRJ2" s="108"/>
      <c r="CRK2" s="108"/>
      <c r="CRL2" s="108"/>
      <c r="CRM2" s="108"/>
      <c r="CRN2" s="108"/>
      <c r="CRO2" s="108"/>
      <c r="CRP2" s="108"/>
      <c r="CRQ2" s="108"/>
      <c r="CRR2" s="108"/>
      <c r="CRS2" s="108"/>
      <c r="CRT2" s="108"/>
      <c r="CRU2" s="108"/>
      <c r="CRV2" s="108"/>
      <c r="CRW2" s="108"/>
      <c r="CRX2" s="108"/>
      <c r="CRY2" s="108"/>
      <c r="CRZ2" s="108"/>
      <c r="CSA2" s="108"/>
      <c r="CSB2" s="108"/>
      <c r="CSC2" s="108"/>
      <c r="CSD2" s="108"/>
      <c r="CSE2" s="108"/>
      <c r="CSF2" s="108"/>
      <c r="CSG2" s="108"/>
      <c r="CSH2" s="108"/>
      <c r="CSI2" s="108"/>
      <c r="CSJ2" s="108"/>
      <c r="CSK2" s="108"/>
      <c r="CSL2" s="108"/>
      <c r="CSM2" s="108"/>
      <c r="CSN2" s="108"/>
      <c r="CSO2" s="108"/>
      <c r="CSP2" s="108"/>
      <c r="CSQ2" s="108"/>
      <c r="CSR2" s="108"/>
      <c r="CSS2" s="108"/>
      <c r="CST2" s="108"/>
      <c r="CSU2" s="108"/>
      <c r="CSV2" s="108"/>
      <c r="CSW2" s="108"/>
      <c r="CSX2" s="108"/>
      <c r="CSY2" s="108"/>
      <c r="CSZ2" s="108"/>
      <c r="CTA2" s="108"/>
      <c r="CTB2" s="108"/>
      <c r="CTC2" s="108"/>
      <c r="CTD2" s="108"/>
      <c r="CTE2" s="108"/>
      <c r="CTF2" s="108"/>
      <c r="CTG2" s="108"/>
      <c r="CTH2" s="108"/>
      <c r="CTI2" s="108"/>
      <c r="CTJ2" s="108"/>
      <c r="CTK2" s="108"/>
      <c r="CTL2" s="108"/>
      <c r="CTM2" s="108"/>
      <c r="CTN2" s="108"/>
      <c r="CTO2" s="108"/>
      <c r="CTP2" s="108"/>
      <c r="CTQ2" s="108"/>
      <c r="CTR2" s="108"/>
      <c r="CTS2" s="108"/>
      <c r="CTT2" s="108"/>
      <c r="CTU2" s="108"/>
      <c r="CTV2" s="108"/>
      <c r="CTW2" s="108"/>
      <c r="CTX2" s="108"/>
      <c r="CTY2" s="108"/>
      <c r="CTZ2" s="108"/>
      <c r="CUA2" s="108"/>
      <c r="CUB2" s="108"/>
      <c r="CUC2" s="108"/>
      <c r="CUD2" s="108"/>
      <c r="CUE2" s="108"/>
      <c r="CUF2" s="108"/>
      <c r="CUG2" s="108"/>
      <c r="CUH2" s="108"/>
      <c r="CUI2" s="108"/>
      <c r="CUJ2" s="108"/>
      <c r="CUK2" s="108"/>
      <c r="CUL2" s="108"/>
      <c r="CUM2" s="108"/>
      <c r="CUN2" s="108"/>
      <c r="CUO2" s="108"/>
      <c r="CUP2" s="108"/>
      <c r="CUQ2" s="108"/>
      <c r="CUR2" s="108"/>
      <c r="CUS2" s="108"/>
      <c r="CUT2" s="108"/>
      <c r="CUU2" s="108"/>
      <c r="CUV2" s="108"/>
      <c r="CUW2" s="108"/>
      <c r="CUX2" s="108"/>
      <c r="CUY2" s="108"/>
      <c r="CUZ2" s="108"/>
      <c r="CVA2" s="108"/>
      <c r="CVB2" s="108"/>
      <c r="CVC2" s="108"/>
      <c r="CVD2" s="108"/>
      <c r="CVE2" s="108"/>
      <c r="CVF2" s="108"/>
      <c r="CVG2" s="108"/>
      <c r="CVH2" s="108"/>
      <c r="CVI2" s="108"/>
      <c r="CVJ2" s="108"/>
      <c r="CVK2" s="108"/>
      <c r="CVL2" s="108"/>
      <c r="CVM2" s="108"/>
      <c r="CVN2" s="108"/>
      <c r="CVO2" s="108"/>
      <c r="CVP2" s="108"/>
      <c r="CVQ2" s="108"/>
      <c r="CVR2" s="108"/>
      <c r="CVS2" s="108"/>
      <c r="CVT2" s="108"/>
      <c r="CVU2" s="108"/>
      <c r="CVV2" s="108"/>
      <c r="CVW2" s="108"/>
      <c r="CVX2" s="108"/>
      <c r="CVY2" s="108"/>
      <c r="CVZ2" s="108"/>
      <c r="CWA2" s="108"/>
      <c r="CWB2" s="108"/>
      <c r="CWC2" s="108"/>
      <c r="CWD2" s="108"/>
      <c r="CWE2" s="108"/>
      <c r="CWF2" s="108"/>
      <c r="CWG2" s="108"/>
      <c r="CWH2" s="108"/>
      <c r="CWI2" s="108"/>
      <c r="CWJ2" s="108"/>
      <c r="CWK2" s="108"/>
      <c r="CWL2" s="108"/>
      <c r="CWM2" s="108"/>
      <c r="CWN2" s="108"/>
      <c r="CWO2" s="108"/>
      <c r="CWP2" s="108"/>
      <c r="CWQ2" s="108"/>
      <c r="CWR2" s="108"/>
      <c r="CWS2" s="108"/>
      <c r="CWT2" s="108"/>
      <c r="CWU2" s="108"/>
      <c r="CWV2" s="108"/>
      <c r="CWW2" s="108"/>
      <c r="CWX2" s="108"/>
      <c r="CWY2" s="108"/>
      <c r="CWZ2" s="108"/>
      <c r="CXA2" s="108"/>
      <c r="CXB2" s="108"/>
      <c r="CXC2" s="108"/>
      <c r="CXD2" s="108"/>
      <c r="CXE2" s="108"/>
      <c r="CXF2" s="108"/>
      <c r="CXG2" s="108"/>
      <c r="CXH2" s="108"/>
      <c r="CXI2" s="108"/>
      <c r="CXJ2" s="108"/>
      <c r="CXK2" s="108"/>
      <c r="CXL2" s="108"/>
      <c r="CXM2" s="108"/>
      <c r="CXN2" s="108"/>
      <c r="CXO2" s="108"/>
      <c r="CXP2" s="108"/>
      <c r="CXQ2" s="108"/>
      <c r="CXR2" s="108"/>
      <c r="CXS2" s="108"/>
      <c r="CXT2" s="108"/>
      <c r="CXU2" s="108"/>
      <c r="CXV2" s="108"/>
      <c r="CXW2" s="108"/>
      <c r="CXX2" s="108"/>
      <c r="CXY2" s="108"/>
      <c r="CXZ2" s="108"/>
      <c r="CYA2" s="108"/>
      <c r="CYB2" s="108"/>
      <c r="CYC2" s="108"/>
      <c r="CYD2" s="108"/>
      <c r="CYE2" s="108"/>
      <c r="CYF2" s="108"/>
      <c r="CYG2" s="108"/>
      <c r="CYH2" s="108"/>
      <c r="CYI2" s="108"/>
      <c r="CYJ2" s="108"/>
      <c r="CYK2" s="108"/>
      <c r="CYL2" s="108"/>
      <c r="CYM2" s="108"/>
      <c r="CYN2" s="108"/>
      <c r="CYO2" s="108"/>
      <c r="CYP2" s="108"/>
      <c r="CYQ2" s="108"/>
      <c r="CYR2" s="108"/>
      <c r="CYS2" s="108"/>
      <c r="CYT2" s="108"/>
      <c r="CYU2" s="108"/>
      <c r="CYV2" s="108"/>
      <c r="CYW2" s="108"/>
      <c r="CYX2" s="108"/>
      <c r="CYY2" s="108"/>
      <c r="CYZ2" s="108"/>
      <c r="CZA2" s="108"/>
      <c r="CZB2" s="108"/>
      <c r="CZC2" s="108"/>
      <c r="CZD2" s="108"/>
      <c r="CZE2" s="108"/>
      <c r="CZF2" s="108"/>
      <c r="CZG2" s="108"/>
      <c r="CZH2" s="108"/>
      <c r="CZI2" s="108"/>
      <c r="CZJ2" s="108"/>
      <c r="CZK2" s="108"/>
      <c r="CZL2" s="108"/>
      <c r="CZM2" s="108"/>
      <c r="CZN2" s="108"/>
      <c r="CZO2" s="108"/>
      <c r="CZP2" s="108"/>
      <c r="CZQ2" s="108"/>
      <c r="CZR2" s="108"/>
      <c r="CZS2" s="108"/>
      <c r="CZT2" s="108"/>
      <c r="CZU2" s="108"/>
      <c r="CZV2" s="108"/>
      <c r="CZW2" s="108"/>
      <c r="CZX2" s="108"/>
      <c r="CZY2" s="108"/>
      <c r="CZZ2" s="108"/>
      <c r="DAA2" s="108"/>
      <c r="DAB2" s="108"/>
      <c r="DAC2" s="108"/>
      <c r="DAD2" s="108"/>
      <c r="DAE2" s="108"/>
      <c r="DAF2" s="108"/>
      <c r="DAG2" s="108"/>
      <c r="DAH2" s="108"/>
      <c r="DAI2" s="108"/>
      <c r="DAJ2" s="108"/>
      <c r="DAK2" s="108"/>
      <c r="DAL2" s="108"/>
      <c r="DAM2" s="108"/>
      <c r="DAN2" s="108"/>
      <c r="DAO2" s="108"/>
      <c r="DAP2" s="108"/>
      <c r="DAQ2" s="108"/>
      <c r="DAR2" s="108"/>
      <c r="DAS2" s="108"/>
      <c r="DAT2" s="108"/>
      <c r="DAU2" s="108"/>
      <c r="DAV2" s="108"/>
      <c r="DAW2" s="108"/>
      <c r="DAX2" s="108"/>
      <c r="DAY2" s="108"/>
      <c r="DAZ2" s="108"/>
      <c r="DBA2" s="108"/>
      <c r="DBB2" s="108"/>
      <c r="DBC2" s="108"/>
      <c r="DBD2" s="108"/>
      <c r="DBE2" s="108"/>
      <c r="DBF2" s="108"/>
      <c r="DBG2" s="108"/>
      <c r="DBH2" s="108"/>
      <c r="DBI2" s="108"/>
      <c r="DBJ2" s="108"/>
      <c r="DBK2" s="108"/>
      <c r="DBL2" s="108"/>
      <c r="DBM2" s="108"/>
      <c r="DBN2" s="108"/>
      <c r="DBO2" s="108"/>
      <c r="DBP2" s="108"/>
      <c r="DBQ2" s="108"/>
      <c r="DBR2" s="108"/>
      <c r="DBS2" s="108"/>
      <c r="DBT2" s="108"/>
      <c r="DBU2" s="108"/>
      <c r="DBV2" s="108"/>
      <c r="DBW2" s="108"/>
      <c r="DBX2" s="108"/>
      <c r="DBY2" s="108"/>
      <c r="DBZ2" s="108"/>
      <c r="DCA2" s="108"/>
      <c r="DCB2" s="108"/>
      <c r="DCC2" s="108"/>
      <c r="DCD2" s="108"/>
      <c r="DCE2" s="108"/>
      <c r="DCF2" s="108"/>
      <c r="DCG2" s="108"/>
      <c r="DCH2" s="108"/>
      <c r="DCI2" s="108"/>
      <c r="DCJ2" s="108"/>
      <c r="DCK2" s="108"/>
      <c r="DCL2" s="108"/>
      <c r="DCM2" s="108"/>
      <c r="DCN2" s="108"/>
      <c r="DCO2" s="108"/>
      <c r="DCP2" s="108"/>
      <c r="DCQ2" s="108"/>
      <c r="DCR2" s="108"/>
      <c r="DCS2" s="108"/>
      <c r="DCT2" s="108"/>
      <c r="DCU2" s="108"/>
      <c r="DCV2" s="108"/>
      <c r="DCW2" s="108"/>
      <c r="DCX2" s="108"/>
      <c r="DCY2" s="108"/>
      <c r="DCZ2" s="108"/>
      <c r="DDA2" s="108"/>
      <c r="DDB2" s="108"/>
      <c r="DDC2" s="108"/>
      <c r="DDD2" s="108"/>
      <c r="DDE2" s="108"/>
      <c r="DDF2" s="108"/>
      <c r="DDG2" s="108"/>
      <c r="DDH2" s="108"/>
      <c r="DDI2" s="108"/>
      <c r="DDJ2" s="108"/>
      <c r="DDK2" s="108"/>
      <c r="DDL2" s="108"/>
      <c r="DDM2" s="108"/>
      <c r="DDN2" s="108"/>
      <c r="DDO2" s="108"/>
      <c r="DDP2" s="108"/>
      <c r="DDQ2" s="108"/>
      <c r="DDR2" s="108"/>
      <c r="DDS2" s="108"/>
      <c r="DDT2" s="108"/>
      <c r="DDU2" s="108"/>
      <c r="DDV2" s="108"/>
      <c r="DDW2" s="108"/>
      <c r="DDX2" s="108"/>
      <c r="DDY2" s="108"/>
      <c r="DDZ2" s="108"/>
      <c r="DEA2" s="108"/>
      <c r="DEB2" s="108"/>
      <c r="DEC2" s="108"/>
      <c r="DED2" s="108"/>
      <c r="DEE2" s="108"/>
      <c r="DEF2" s="108"/>
      <c r="DEG2" s="108"/>
      <c r="DEH2" s="108"/>
      <c r="DEI2" s="108"/>
      <c r="DEJ2" s="108"/>
      <c r="DEK2" s="108"/>
      <c r="DEL2" s="108"/>
      <c r="DEM2" s="108"/>
      <c r="DEN2" s="108"/>
      <c r="DEO2" s="108"/>
      <c r="DEP2" s="108"/>
      <c r="DEQ2" s="108"/>
      <c r="DER2" s="108"/>
      <c r="DES2" s="108"/>
      <c r="DET2" s="108"/>
      <c r="DEU2" s="108"/>
      <c r="DEV2" s="108"/>
      <c r="DEW2" s="108"/>
      <c r="DEX2" s="108"/>
      <c r="DEY2" s="108"/>
      <c r="DEZ2" s="108"/>
      <c r="DFA2" s="108"/>
      <c r="DFB2" s="108"/>
      <c r="DFC2" s="108"/>
      <c r="DFD2" s="108"/>
      <c r="DFE2" s="108"/>
      <c r="DFF2" s="108"/>
      <c r="DFG2" s="108"/>
      <c r="DFH2" s="108"/>
      <c r="DFI2" s="108"/>
      <c r="DFJ2" s="108"/>
      <c r="DFK2" s="108"/>
      <c r="DFL2" s="108"/>
      <c r="DFM2" s="108"/>
      <c r="DFN2" s="108"/>
      <c r="DFO2" s="108"/>
      <c r="DFP2" s="108"/>
      <c r="DFQ2" s="108"/>
      <c r="DFR2" s="108"/>
      <c r="DFS2" s="108"/>
      <c r="DFT2" s="108"/>
      <c r="DFU2" s="108"/>
      <c r="DFV2" s="108"/>
      <c r="DFW2" s="108"/>
      <c r="DFX2" s="108"/>
      <c r="DFY2" s="108"/>
      <c r="DFZ2" s="108"/>
      <c r="DGA2" s="108"/>
      <c r="DGB2" s="108"/>
      <c r="DGC2" s="108"/>
      <c r="DGD2" s="108"/>
      <c r="DGE2" s="108"/>
      <c r="DGF2" s="108"/>
      <c r="DGG2" s="108"/>
      <c r="DGH2" s="108"/>
      <c r="DGI2" s="108"/>
      <c r="DGJ2" s="108"/>
      <c r="DGK2" s="108"/>
      <c r="DGL2" s="108"/>
      <c r="DGM2" s="108"/>
      <c r="DGN2" s="108"/>
      <c r="DGO2" s="108"/>
      <c r="DGP2" s="108"/>
      <c r="DGQ2" s="108"/>
      <c r="DGR2" s="108"/>
      <c r="DGS2" s="108"/>
      <c r="DGT2" s="108"/>
      <c r="DGU2" s="108"/>
      <c r="DGV2" s="108"/>
      <c r="DGW2" s="108"/>
      <c r="DGX2" s="108"/>
      <c r="DGY2" s="108"/>
      <c r="DGZ2" s="108"/>
      <c r="DHA2" s="108"/>
      <c r="DHB2" s="108"/>
      <c r="DHC2" s="108"/>
      <c r="DHD2" s="108"/>
      <c r="DHE2" s="108"/>
      <c r="DHF2" s="108"/>
      <c r="DHG2" s="108"/>
      <c r="DHH2" s="108"/>
      <c r="DHI2" s="108"/>
      <c r="DHJ2" s="108"/>
      <c r="DHK2" s="108"/>
      <c r="DHL2" s="108"/>
      <c r="DHM2" s="108"/>
      <c r="DHN2" s="108"/>
      <c r="DHO2" s="108"/>
      <c r="DHP2" s="108"/>
      <c r="DHQ2" s="108"/>
      <c r="DHR2" s="108"/>
      <c r="DHS2" s="108"/>
      <c r="DHT2" s="108"/>
      <c r="DHU2" s="108"/>
      <c r="DHV2" s="108"/>
      <c r="DHW2" s="108"/>
      <c r="DHX2" s="108"/>
      <c r="DHY2" s="108"/>
      <c r="DHZ2" s="108"/>
      <c r="DIA2" s="108"/>
      <c r="DIB2" s="108"/>
      <c r="DIC2" s="108"/>
      <c r="DID2" s="108"/>
      <c r="DIE2" s="108"/>
      <c r="DIF2" s="108"/>
      <c r="DIG2" s="108"/>
      <c r="DIH2" s="108"/>
      <c r="DII2" s="108"/>
      <c r="DIJ2" s="108"/>
      <c r="DIK2" s="108"/>
      <c r="DIL2" s="108"/>
      <c r="DIM2" s="108"/>
      <c r="DIN2" s="108"/>
      <c r="DIO2" s="108"/>
      <c r="DIP2" s="108"/>
      <c r="DIQ2" s="108"/>
      <c r="DIR2" s="108"/>
      <c r="DIS2" s="108"/>
      <c r="DIT2" s="108"/>
      <c r="DIU2" s="108"/>
      <c r="DIV2" s="108"/>
      <c r="DIW2" s="108"/>
      <c r="DIX2" s="108"/>
      <c r="DIY2" s="108"/>
      <c r="DIZ2" s="108"/>
      <c r="DJA2" s="108"/>
      <c r="DJB2" s="108"/>
      <c r="DJC2" s="108"/>
      <c r="DJD2" s="108"/>
      <c r="DJE2" s="108"/>
      <c r="DJF2" s="108"/>
      <c r="DJG2" s="108"/>
      <c r="DJH2" s="108"/>
      <c r="DJI2" s="108"/>
      <c r="DJJ2" s="108"/>
      <c r="DJK2" s="108"/>
      <c r="DJL2" s="108"/>
      <c r="DJM2" s="108"/>
      <c r="DJN2" s="108"/>
      <c r="DJO2" s="108"/>
      <c r="DJP2" s="108"/>
      <c r="DJQ2" s="108"/>
      <c r="DJR2" s="108"/>
      <c r="DJS2" s="108"/>
      <c r="DJT2" s="108"/>
      <c r="DJU2" s="108"/>
      <c r="DJV2" s="108"/>
      <c r="DJW2" s="108"/>
      <c r="DJX2" s="108"/>
      <c r="DJY2" s="108"/>
      <c r="DJZ2" s="108"/>
      <c r="DKA2" s="108"/>
      <c r="DKB2" s="108"/>
      <c r="DKC2" s="108"/>
      <c r="DKD2" s="108"/>
      <c r="DKE2" s="108"/>
      <c r="DKF2" s="108"/>
      <c r="DKG2" s="108"/>
      <c r="DKH2" s="108"/>
      <c r="DKI2" s="108"/>
      <c r="DKJ2" s="108"/>
      <c r="DKK2" s="108"/>
      <c r="DKL2" s="108"/>
      <c r="DKM2" s="108"/>
      <c r="DKN2" s="108"/>
      <c r="DKO2" s="108"/>
      <c r="DKP2" s="108"/>
      <c r="DKQ2" s="108"/>
      <c r="DKR2" s="108"/>
      <c r="DKS2" s="108"/>
      <c r="DKT2" s="108"/>
      <c r="DKU2" s="108"/>
      <c r="DKV2" s="108"/>
      <c r="DKW2" s="108"/>
      <c r="DKX2" s="108"/>
      <c r="DKY2" s="108"/>
      <c r="DKZ2" s="108"/>
      <c r="DLA2" s="108"/>
      <c r="DLB2" s="108"/>
      <c r="DLC2" s="108"/>
      <c r="DLD2" s="108"/>
      <c r="DLE2" s="108"/>
      <c r="DLF2" s="108"/>
      <c r="DLG2" s="108"/>
      <c r="DLH2" s="108"/>
      <c r="DLI2" s="108"/>
      <c r="DLJ2" s="108"/>
      <c r="DLK2" s="108"/>
      <c r="DLL2" s="108"/>
      <c r="DLM2" s="108"/>
      <c r="DLN2" s="108"/>
      <c r="DLO2" s="108"/>
      <c r="DLP2" s="108"/>
      <c r="DLQ2" s="108"/>
      <c r="DLR2" s="108"/>
      <c r="DLS2" s="108"/>
      <c r="DLT2" s="108"/>
      <c r="DLU2" s="108"/>
      <c r="DLV2" s="108"/>
      <c r="DLW2" s="108"/>
      <c r="DLX2" s="108"/>
      <c r="DLY2" s="108"/>
      <c r="DLZ2" s="108"/>
      <c r="DMA2" s="108"/>
      <c r="DMB2" s="108"/>
      <c r="DMC2" s="108"/>
      <c r="DMD2" s="108"/>
      <c r="DME2" s="108"/>
      <c r="DMF2" s="108"/>
      <c r="DMG2" s="108"/>
      <c r="DMH2" s="108"/>
      <c r="DMI2" s="108"/>
      <c r="DMJ2" s="108"/>
      <c r="DMK2" s="108"/>
      <c r="DML2" s="108"/>
      <c r="DMM2" s="108"/>
      <c r="DMN2" s="108"/>
      <c r="DMO2" s="108"/>
      <c r="DMP2" s="108"/>
      <c r="DMQ2" s="108"/>
      <c r="DMR2" s="108"/>
      <c r="DMS2" s="108"/>
      <c r="DMT2" s="108"/>
      <c r="DMU2" s="108"/>
      <c r="DMV2" s="108"/>
      <c r="DMW2" s="108"/>
      <c r="DMX2" s="108"/>
      <c r="DMY2" s="108"/>
      <c r="DMZ2" s="108"/>
      <c r="DNA2" s="108"/>
      <c r="DNB2" s="108"/>
      <c r="DNC2" s="108"/>
      <c r="DND2" s="108"/>
      <c r="DNE2" s="108"/>
      <c r="DNF2" s="108"/>
      <c r="DNG2" s="108"/>
      <c r="DNH2" s="108"/>
      <c r="DNI2" s="108"/>
      <c r="DNJ2" s="108"/>
      <c r="DNK2" s="108"/>
      <c r="DNL2" s="108"/>
      <c r="DNM2" s="108"/>
      <c r="DNN2" s="108"/>
      <c r="DNO2" s="108"/>
      <c r="DNP2" s="108"/>
      <c r="DNQ2" s="108"/>
      <c r="DNR2" s="108"/>
      <c r="DNS2" s="108"/>
      <c r="DNT2" s="108"/>
      <c r="DNU2" s="108"/>
      <c r="DNV2" s="108"/>
      <c r="DNW2" s="108"/>
      <c r="DNX2" s="108"/>
      <c r="DNY2" s="108"/>
      <c r="DNZ2" s="108"/>
      <c r="DOA2" s="108"/>
      <c r="DOB2" s="108"/>
      <c r="DOC2" s="108"/>
      <c r="DOD2" s="108"/>
      <c r="DOE2" s="108"/>
      <c r="DOF2" s="108"/>
      <c r="DOG2" s="108"/>
      <c r="DOH2" s="108"/>
      <c r="DOI2" s="108"/>
      <c r="DOJ2" s="108"/>
      <c r="DOK2" s="108"/>
      <c r="DOL2" s="108"/>
      <c r="DOM2" s="108"/>
      <c r="DON2" s="108"/>
      <c r="DOO2" s="108"/>
      <c r="DOP2" s="108"/>
      <c r="DOQ2" s="108"/>
      <c r="DOR2" s="108"/>
      <c r="DOS2" s="108"/>
      <c r="DOT2" s="108"/>
      <c r="DOU2" s="108"/>
      <c r="DOV2" s="108"/>
      <c r="DOW2" s="108"/>
      <c r="DOX2" s="108"/>
      <c r="DOY2" s="108"/>
      <c r="DOZ2" s="108"/>
      <c r="DPA2" s="108"/>
      <c r="DPB2" s="108"/>
      <c r="DPC2" s="108"/>
      <c r="DPD2" s="108"/>
      <c r="DPE2" s="108"/>
      <c r="DPF2" s="108"/>
      <c r="DPG2" s="108"/>
      <c r="DPH2" s="108"/>
      <c r="DPI2" s="108"/>
      <c r="DPJ2" s="108"/>
      <c r="DPK2" s="108"/>
      <c r="DPL2" s="108"/>
      <c r="DPM2" s="108"/>
      <c r="DPN2" s="108"/>
      <c r="DPO2" s="108"/>
      <c r="DPP2" s="108"/>
      <c r="DPQ2" s="108"/>
      <c r="DPR2" s="108"/>
      <c r="DPS2" s="108"/>
      <c r="DPT2" s="108"/>
      <c r="DPU2" s="108"/>
      <c r="DPV2" s="108"/>
      <c r="DPW2" s="108"/>
      <c r="DPX2" s="108"/>
      <c r="DPY2" s="108"/>
      <c r="DPZ2" s="108"/>
      <c r="DQA2" s="108"/>
      <c r="DQB2" s="108"/>
      <c r="DQC2" s="108"/>
      <c r="DQD2" s="108"/>
      <c r="DQE2" s="108"/>
      <c r="DQF2" s="108"/>
      <c r="DQG2" s="108"/>
      <c r="DQH2" s="108"/>
      <c r="DQI2" s="108"/>
      <c r="DQJ2" s="108"/>
      <c r="DQK2" s="108"/>
      <c r="DQL2" s="108"/>
      <c r="DQM2" s="108"/>
      <c r="DQN2" s="108"/>
      <c r="DQO2" s="108"/>
      <c r="DQP2" s="108"/>
      <c r="DQQ2" s="108"/>
      <c r="DQR2" s="108"/>
      <c r="DQS2" s="108"/>
      <c r="DQT2" s="108"/>
      <c r="DQU2" s="108"/>
      <c r="DQV2" s="108"/>
      <c r="DQW2" s="108"/>
      <c r="DQX2" s="108"/>
      <c r="DQY2" s="108"/>
      <c r="DQZ2" s="108"/>
      <c r="DRA2" s="108"/>
      <c r="DRB2" s="108"/>
      <c r="DRC2" s="108"/>
      <c r="DRD2" s="108"/>
      <c r="DRE2" s="108"/>
      <c r="DRF2" s="108"/>
      <c r="DRG2" s="108"/>
      <c r="DRH2" s="108"/>
      <c r="DRI2" s="108"/>
      <c r="DRJ2" s="108"/>
      <c r="DRK2" s="108"/>
      <c r="DRL2" s="108"/>
      <c r="DRM2" s="108"/>
      <c r="DRN2" s="108"/>
      <c r="DRO2" s="108"/>
      <c r="DRP2" s="108"/>
      <c r="DRQ2" s="108"/>
      <c r="DRR2" s="108"/>
      <c r="DRS2" s="108"/>
      <c r="DRT2" s="108"/>
      <c r="DRU2" s="108"/>
      <c r="DRV2" s="108"/>
      <c r="DRW2" s="108"/>
      <c r="DRX2" s="108"/>
      <c r="DRY2" s="108"/>
      <c r="DRZ2" s="108"/>
      <c r="DSA2" s="108"/>
      <c r="DSB2" s="108"/>
      <c r="DSC2" s="108"/>
      <c r="DSD2" s="108"/>
      <c r="DSE2" s="108"/>
      <c r="DSF2" s="108"/>
      <c r="DSG2" s="108"/>
      <c r="DSH2" s="108"/>
      <c r="DSI2" s="108"/>
      <c r="DSJ2" s="108"/>
      <c r="DSK2" s="108"/>
      <c r="DSL2" s="108"/>
      <c r="DSM2" s="108"/>
      <c r="DSN2" s="108"/>
      <c r="DSO2" s="108"/>
      <c r="DSP2" s="108"/>
      <c r="DSQ2" s="108"/>
      <c r="DSR2" s="108"/>
      <c r="DSS2" s="108"/>
      <c r="DST2" s="108"/>
      <c r="DSU2" s="108"/>
      <c r="DSV2" s="108"/>
      <c r="DSW2" s="108"/>
      <c r="DSX2" s="108"/>
      <c r="DSY2" s="108"/>
      <c r="DSZ2" s="108"/>
      <c r="DTA2" s="108"/>
      <c r="DTB2" s="108"/>
      <c r="DTC2" s="108"/>
      <c r="DTD2" s="108"/>
      <c r="DTE2" s="108"/>
      <c r="DTF2" s="108"/>
      <c r="DTG2" s="108"/>
      <c r="DTH2" s="108"/>
      <c r="DTI2" s="108"/>
      <c r="DTJ2" s="108"/>
      <c r="DTK2" s="108"/>
      <c r="DTL2" s="108"/>
      <c r="DTM2" s="108"/>
      <c r="DTN2" s="108"/>
      <c r="DTO2" s="108"/>
      <c r="DTP2" s="108"/>
      <c r="DTQ2" s="108"/>
      <c r="DTR2" s="108"/>
      <c r="DTS2" s="108"/>
      <c r="DTT2" s="108"/>
      <c r="DTU2" s="108"/>
      <c r="DTV2" s="108"/>
      <c r="DTW2" s="108"/>
      <c r="DTX2" s="108"/>
      <c r="DTY2" s="108"/>
      <c r="DTZ2" s="108"/>
      <c r="DUA2" s="108"/>
      <c r="DUB2" s="108"/>
      <c r="DUC2" s="108"/>
      <c r="DUD2" s="108"/>
      <c r="DUE2" s="108"/>
      <c r="DUF2" s="108"/>
      <c r="DUG2" s="108"/>
      <c r="DUH2" s="108"/>
      <c r="DUI2" s="108"/>
      <c r="DUJ2" s="108"/>
      <c r="DUK2" s="108"/>
      <c r="DUL2" s="108"/>
      <c r="DUM2" s="108"/>
      <c r="DUN2" s="108"/>
      <c r="DUO2" s="108"/>
      <c r="DUP2" s="108"/>
      <c r="DUQ2" s="108"/>
      <c r="DUR2" s="108"/>
      <c r="DUS2" s="108"/>
      <c r="DUT2" s="108"/>
      <c r="DUU2" s="108"/>
      <c r="DUV2" s="108"/>
      <c r="DUW2" s="108"/>
      <c r="DUX2" s="108"/>
      <c r="DUY2" s="108"/>
      <c r="DUZ2" s="108"/>
      <c r="DVA2" s="108"/>
      <c r="DVB2" s="108"/>
      <c r="DVC2" s="108"/>
      <c r="DVD2" s="108"/>
      <c r="DVE2" s="108"/>
      <c r="DVF2" s="108"/>
      <c r="DVG2" s="108"/>
      <c r="DVH2" s="108"/>
      <c r="DVI2" s="108"/>
      <c r="DVJ2" s="108"/>
      <c r="DVK2" s="108"/>
      <c r="DVL2" s="108"/>
      <c r="DVM2" s="108"/>
      <c r="DVN2" s="108"/>
      <c r="DVO2" s="108"/>
      <c r="DVP2" s="108"/>
      <c r="DVQ2" s="108"/>
      <c r="DVR2" s="108"/>
      <c r="DVS2" s="108"/>
      <c r="DVT2" s="108"/>
      <c r="DVU2" s="108"/>
      <c r="DVV2" s="108"/>
      <c r="DVW2" s="108"/>
      <c r="DVX2" s="108"/>
      <c r="DVY2" s="108"/>
      <c r="DVZ2" s="108"/>
      <c r="DWA2" s="108"/>
      <c r="DWB2" s="108"/>
      <c r="DWC2" s="108"/>
      <c r="DWD2" s="108"/>
      <c r="DWE2" s="108"/>
      <c r="DWF2" s="108"/>
      <c r="DWG2" s="108"/>
      <c r="DWH2" s="108"/>
      <c r="DWI2" s="108"/>
      <c r="DWJ2" s="108"/>
      <c r="DWK2" s="108"/>
      <c r="DWL2" s="108"/>
      <c r="DWM2" s="108"/>
      <c r="DWN2" s="108"/>
      <c r="DWO2" s="108"/>
      <c r="DWP2" s="108"/>
      <c r="DWQ2" s="108"/>
      <c r="DWR2" s="108"/>
      <c r="DWS2" s="108"/>
      <c r="DWT2" s="108"/>
      <c r="DWU2" s="108"/>
      <c r="DWV2" s="108"/>
      <c r="DWW2" s="108"/>
      <c r="DWX2" s="108"/>
      <c r="DWY2" s="108"/>
      <c r="DWZ2" s="108"/>
      <c r="DXA2" s="108"/>
      <c r="DXB2" s="108"/>
      <c r="DXC2" s="108"/>
      <c r="DXD2" s="108"/>
      <c r="DXE2" s="108"/>
      <c r="DXF2" s="108"/>
      <c r="DXG2" s="108"/>
      <c r="DXH2" s="108"/>
      <c r="DXI2" s="108"/>
      <c r="DXJ2" s="108"/>
      <c r="DXK2" s="108"/>
      <c r="DXL2" s="108"/>
      <c r="DXM2" s="108"/>
      <c r="DXN2" s="108"/>
      <c r="DXO2" s="108"/>
      <c r="DXP2" s="108"/>
      <c r="DXQ2" s="108"/>
      <c r="DXR2" s="108"/>
      <c r="DXS2" s="108"/>
      <c r="DXT2" s="108"/>
      <c r="DXU2" s="108"/>
      <c r="DXV2" s="108"/>
      <c r="DXW2" s="108"/>
      <c r="DXX2" s="108"/>
      <c r="DXY2" s="108"/>
      <c r="DXZ2" s="108"/>
      <c r="DYA2" s="108"/>
      <c r="DYB2" s="108"/>
      <c r="DYC2" s="108"/>
      <c r="DYD2" s="108"/>
      <c r="DYE2" s="108"/>
      <c r="DYF2" s="108"/>
      <c r="DYG2" s="108"/>
      <c r="DYH2" s="108"/>
      <c r="DYI2" s="108"/>
      <c r="DYJ2" s="108"/>
      <c r="DYK2" s="108"/>
      <c r="DYL2" s="108"/>
      <c r="DYM2" s="108"/>
      <c r="DYN2" s="108"/>
      <c r="DYO2" s="108"/>
      <c r="DYP2" s="108"/>
      <c r="DYQ2" s="108"/>
      <c r="DYR2" s="108"/>
      <c r="DYS2" s="108"/>
      <c r="DYT2" s="108"/>
      <c r="DYU2" s="108"/>
      <c r="DYV2" s="108"/>
      <c r="DYW2" s="108"/>
      <c r="DYX2" s="108"/>
      <c r="DYY2" s="108"/>
      <c r="DYZ2" s="108"/>
      <c r="DZA2" s="108"/>
      <c r="DZB2" s="108"/>
      <c r="DZC2" s="108"/>
      <c r="DZD2" s="108"/>
      <c r="DZE2" s="108"/>
      <c r="DZF2" s="108"/>
      <c r="DZG2" s="108"/>
      <c r="DZH2" s="108"/>
      <c r="DZI2" s="108"/>
      <c r="DZJ2" s="108"/>
      <c r="DZK2" s="108"/>
      <c r="DZL2" s="108"/>
      <c r="DZM2" s="108"/>
      <c r="DZN2" s="108"/>
      <c r="DZO2" s="108"/>
      <c r="DZP2" s="108"/>
      <c r="DZQ2" s="108"/>
      <c r="DZR2" s="108"/>
      <c r="DZS2" s="108"/>
      <c r="DZT2" s="108"/>
      <c r="DZU2" s="108"/>
      <c r="DZV2" s="108"/>
      <c r="DZW2" s="108"/>
      <c r="DZX2" s="108"/>
      <c r="DZY2" s="108"/>
      <c r="DZZ2" s="108"/>
      <c r="EAA2" s="108"/>
      <c r="EAB2" s="108"/>
      <c r="EAC2" s="108"/>
      <c r="EAD2" s="108"/>
      <c r="EAE2" s="108"/>
      <c r="EAF2" s="108"/>
      <c r="EAG2" s="108"/>
      <c r="EAH2" s="108"/>
      <c r="EAI2" s="108"/>
      <c r="EAJ2" s="108"/>
      <c r="EAK2" s="108"/>
      <c r="EAL2" s="108"/>
      <c r="EAM2" s="108"/>
      <c r="EAN2" s="108"/>
      <c r="EAO2" s="108"/>
      <c r="EAP2" s="108"/>
      <c r="EAQ2" s="108"/>
      <c r="EAR2" s="108"/>
      <c r="EAS2" s="108"/>
      <c r="EAT2" s="108"/>
      <c r="EAU2" s="108"/>
      <c r="EAV2" s="108"/>
      <c r="EAW2" s="108"/>
      <c r="EAX2" s="108"/>
      <c r="EAY2" s="108"/>
      <c r="EAZ2" s="108"/>
      <c r="EBA2" s="108"/>
      <c r="EBB2" s="108"/>
      <c r="EBC2" s="108"/>
      <c r="EBD2" s="108"/>
      <c r="EBE2" s="108"/>
      <c r="EBF2" s="108"/>
      <c r="EBG2" s="108"/>
      <c r="EBH2" s="108"/>
      <c r="EBI2" s="108"/>
      <c r="EBJ2" s="108"/>
      <c r="EBK2" s="108"/>
      <c r="EBL2" s="108"/>
      <c r="EBM2" s="108"/>
      <c r="EBN2" s="108"/>
      <c r="EBO2" s="108"/>
      <c r="EBP2" s="108"/>
      <c r="EBQ2" s="108"/>
      <c r="EBR2" s="108"/>
      <c r="EBS2" s="108"/>
      <c r="EBT2" s="108"/>
      <c r="EBU2" s="108"/>
      <c r="EBV2" s="108"/>
      <c r="EBW2" s="108"/>
      <c r="EBX2" s="108"/>
      <c r="EBY2" s="108"/>
      <c r="EBZ2" s="108"/>
      <c r="ECA2" s="108"/>
      <c r="ECB2" s="108"/>
      <c r="ECC2" s="108"/>
      <c r="ECD2" s="108"/>
      <c r="ECE2" s="108"/>
      <c r="ECF2" s="108"/>
      <c r="ECG2" s="108"/>
      <c r="ECH2" s="108"/>
      <c r="ECI2" s="108"/>
      <c r="ECJ2" s="108"/>
      <c r="ECK2" s="108"/>
      <c r="ECL2" s="108"/>
      <c r="ECM2" s="108"/>
      <c r="ECN2" s="108"/>
      <c r="ECO2" s="108"/>
      <c r="ECP2" s="108"/>
      <c r="ECQ2" s="108"/>
      <c r="ECR2" s="108"/>
      <c r="ECS2" s="108"/>
      <c r="ECT2" s="108"/>
      <c r="ECU2" s="108"/>
      <c r="ECV2" s="108"/>
      <c r="ECW2" s="108"/>
      <c r="ECX2" s="108"/>
      <c r="ECY2" s="108"/>
      <c r="ECZ2" s="108"/>
      <c r="EDA2" s="108"/>
      <c r="EDB2" s="108"/>
      <c r="EDC2" s="108"/>
      <c r="EDD2" s="108"/>
      <c r="EDE2" s="108"/>
      <c r="EDF2" s="108"/>
      <c r="EDG2" s="108"/>
      <c r="EDH2" s="108"/>
      <c r="EDI2" s="108"/>
      <c r="EDJ2" s="108"/>
      <c r="EDK2" s="108"/>
      <c r="EDL2" s="108"/>
      <c r="EDM2" s="108"/>
      <c r="EDN2" s="108"/>
      <c r="EDO2" s="108"/>
      <c r="EDP2" s="108"/>
      <c r="EDQ2" s="108"/>
      <c r="EDR2" s="108"/>
      <c r="EDS2" s="108"/>
      <c r="EDT2" s="108"/>
      <c r="EDU2" s="108"/>
      <c r="EDV2" s="108"/>
      <c r="EDW2" s="108"/>
      <c r="EDX2" s="108"/>
      <c r="EDY2" s="108"/>
      <c r="EDZ2" s="108"/>
      <c r="EEA2" s="108"/>
      <c r="EEB2" s="108"/>
      <c r="EEC2" s="108"/>
      <c r="EED2" s="108"/>
      <c r="EEE2" s="108"/>
      <c r="EEF2" s="108"/>
      <c r="EEG2" s="108"/>
      <c r="EEH2" s="108"/>
      <c r="EEI2" s="108"/>
      <c r="EEJ2" s="108"/>
      <c r="EEK2" s="108"/>
      <c r="EEL2" s="108"/>
      <c r="EEM2" s="108"/>
      <c r="EEN2" s="108"/>
      <c r="EEO2" s="108"/>
      <c r="EEP2" s="108"/>
      <c r="EEQ2" s="108"/>
      <c r="EER2" s="108"/>
      <c r="EES2" s="108"/>
      <c r="EET2" s="108"/>
      <c r="EEU2" s="108"/>
      <c r="EEV2" s="108"/>
      <c r="EEW2" s="108"/>
      <c r="EEX2" s="108"/>
      <c r="EEY2" s="108"/>
      <c r="EEZ2" s="108"/>
      <c r="EFA2" s="108"/>
      <c r="EFB2" s="108"/>
      <c r="EFC2" s="108"/>
      <c r="EFD2" s="108"/>
      <c r="EFE2" s="108"/>
      <c r="EFF2" s="108"/>
      <c r="EFG2" s="108"/>
      <c r="EFH2" s="108"/>
      <c r="EFI2" s="108"/>
      <c r="EFJ2" s="108"/>
      <c r="EFK2" s="108"/>
      <c r="EFL2" s="108"/>
      <c r="EFM2" s="108"/>
      <c r="EFN2" s="108"/>
      <c r="EFO2" s="108"/>
      <c r="EFP2" s="108"/>
      <c r="EFQ2" s="108"/>
      <c r="EFR2" s="108"/>
      <c r="EFS2" s="108"/>
      <c r="EFT2" s="108"/>
      <c r="EFU2" s="108"/>
      <c r="EFV2" s="108"/>
      <c r="EFW2" s="108"/>
      <c r="EFX2" s="108"/>
      <c r="EFY2" s="108"/>
      <c r="EFZ2" s="108"/>
      <c r="EGA2" s="108"/>
      <c r="EGB2" s="108"/>
      <c r="EGC2" s="108"/>
      <c r="EGD2" s="108"/>
      <c r="EGE2" s="108"/>
      <c r="EGF2" s="108"/>
      <c r="EGG2" s="108"/>
      <c r="EGH2" s="108"/>
      <c r="EGI2" s="108"/>
      <c r="EGJ2" s="108"/>
      <c r="EGK2" s="108"/>
      <c r="EGL2" s="108"/>
      <c r="EGM2" s="108"/>
      <c r="EGN2" s="108"/>
      <c r="EGO2" s="108"/>
      <c r="EGP2" s="108"/>
      <c r="EGQ2" s="108"/>
      <c r="EGR2" s="108"/>
      <c r="EGS2" s="108"/>
      <c r="EGT2" s="108"/>
      <c r="EGU2" s="108"/>
      <c r="EGV2" s="108"/>
      <c r="EGW2" s="108"/>
      <c r="EGX2" s="108"/>
      <c r="EGY2" s="108"/>
      <c r="EGZ2" s="108"/>
      <c r="EHA2" s="108"/>
      <c r="EHB2" s="108"/>
      <c r="EHC2" s="108"/>
      <c r="EHD2" s="108"/>
      <c r="EHE2" s="108"/>
      <c r="EHF2" s="108"/>
      <c r="EHG2" s="108"/>
      <c r="EHH2" s="108"/>
      <c r="EHI2" s="108"/>
      <c r="EHJ2" s="108"/>
      <c r="EHK2" s="108"/>
      <c r="EHL2" s="108"/>
      <c r="EHM2" s="108"/>
      <c r="EHN2" s="108"/>
      <c r="EHO2" s="108"/>
      <c r="EHP2" s="108"/>
      <c r="EHQ2" s="108"/>
      <c r="EHR2" s="108"/>
      <c r="EHS2" s="108"/>
      <c r="EHT2" s="108"/>
      <c r="EHU2" s="108"/>
      <c r="EHV2" s="108"/>
      <c r="EHW2" s="108"/>
      <c r="EHX2" s="108"/>
      <c r="EHY2" s="108"/>
      <c r="EHZ2" s="108"/>
      <c r="EIA2" s="108"/>
      <c r="EIB2" s="108"/>
      <c r="EIC2" s="108"/>
      <c r="EID2" s="108"/>
      <c r="EIE2" s="108"/>
      <c r="EIF2" s="108"/>
      <c r="EIG2" s="108"/>
      <c r="EIH2" s="108"/>
      <c r="EII2" s="108"/>
      <c r="EIJ2" s="108"/>
      <c r="EIK2" s="108"/>
      <c r="EIL2" s="108"/>
      <c r="EIM2" s="108"/>
      <c r="EIN2" s="108"/>
      <c r="EIO2" s="108"/>
      <c r="EIP2" s="108"/>
      <c r="EIQ2" s="108"/>
      <c r="EIR2" s="108"/>
      <c r="EIS2" s="108"/>
      <c r="EIT2" s="108"/>
      <c r="EIU2" s="108"/>
      <c r="EIV2" s="108"/>
      <c r="EIW2" s="108"/>
      <c r="EIX2" s="108"/>
      <c r="EIY2" s="108"/>
      <c r="EIZ2" s="108"/>
      <c r="EJA2" s="108"/>
      <c r="EJB2" s="108"/>
      <c r="EJC2" s="108"/>
      <c r="EJD2" s="108"/>
      <c r="EJE2" s="108"/>
      <c r="EJF2" s="108"/>
      <c r="EJG2" s="108"/>
      <c r="EJH2" s="108"/>
      <c r="EJI2" s="108"/>
      <c r="EJJ2" s="108"/>
      <c r="EJK2" s="108"/>
      <c r="EJL2" s="108"/>
      <c r="EJM2" s="108"/>
      <c r="EJN2" s="108"/>
      <c r="EJO2" s="108"/>
      <c r="EJP2" s="108"/>
      <c r="EJQ2" s="108"/>
      <c r="EJR2" s="108"/>
      <c r="EJS2" s="108"/>
      <c r="EJT2" s="108"/>
      <c r="EJU2" s="108"/>
      <c r="EJV2" s="108"/>
      <c r="EJW2" s="108"/>
      <c r="EJX2" s="108"/>
      <c r="EJY2" s="108"/>
      <c r="EJZ2" s="108"/>
      <c r="EKA2" s="108"/>
      <c r="EKB2" s="108"/>
      <c r="EKC2" s="108"/>
      <c r="EKD2" s="108"/>
      <c r="EKE2" s="108"/>
      <c r="EKF2" s="108"/>
      <c r="EKG2" s="108"/>
      <c r="EKH2" s="108"/>
      <c r="EKI2" s="108"/>
      <c r="EKJ2" s="108"/>
      <c r="EKK2" s="108"/>
      <c r="EKL2" s="108"/>
      <c r="EKM2" s="108"/>
      <c r="EKN2" s="108"/>
      <c r="EKO2" s="108"/>
      <c r="EKP2" s="108"/>
      <c r="EKQ2" s="108"/>
      <c r="EKR2" s="108"/>
      <c r="EKS2" s="108"/>
      <c r="EKT2" s="108"/>
      <c r="EKU2" s="108"/>
      <c r="EKV2" s="108"/>
      <c r="EKW2" s="108"/>
      <c r="EKX2" s="108"/>
      <c r="EKY2" s="108"/>
      <c r="EKZ2" s="108"/>
      <c r="ELA2" s="108"/>
      <c r="ELB2" s="108"/>
      <c r="ELC2" s="108"/>
      <c r="ELD2" s="108"/>
      <c r="ELE2" s="108"/>
      <c r="ELF2" s="108"/>
      <c r="ELG2" s="108"/>
      <c r="ELH2" s="108"/>
      <c r="ELI2" s="108"/>
      <c r="ELJ2" s="108"/>
      <c r="ELK2" s="108"/>
      <c r="ELL2" s="108"/>
      <c r="ELM2" s="108"/>
      <c r="ELN2" s="108"/>
      <c r="ELO2" s="108"/>
      <c r="ELP2" s="108"/>
      <c r="ELQ2" s="108"/>
      <c r="ELR2" s="108"/>
      <c r="ELS2" s="108"/>
      <c r="ELT2" s="108"/>
      <c r="ELU2" s="108"/>
      <c r="ELV2" s="108"/>
      <c r="ELW2" s="108"/>
      <c r="ELX2" s="108"/>
      <c r="ELY2" s="108"/>
      <c r="ELZ2" s="108"/>
      <c r="EMA2" s="108"/>
      <c r="EMB2" s="108"/>
      <c r="EMC2" s="108"/>
      <c r="EMD2" s="108"/>
      <c r="EME2" s="108"/>
      <c r="EMF2" s="108"/>
      <c r="EMG2" s="108"/>
      <c r="EMH2" s="108"/>
      <c r="EMI2" s="108"/>
      <c r="EMJ2" s="108"/>
      <c r="EMK2" s="108"/>
      <c r="EML2" s="108"/>
      <c r="EMM2" s="108"/>
      <c r="EMN2" s="108"/>
      <c r="EMO2" s="108"/>
      <c r="EMP2" s="108"/>
      <c r="EMQ2" s="108"/>
      <c r="EMR2" s="108"/>
      <c r="EMS2" s="108"/>
      <c r="EMT2" s="108"/>
      <c r="EMU2" s="108"/>
      <c r="EMV2" s="108"/>
      <c r="EMW2" s="108"/>
      <c r="EMX2" s="108"/>
      <c r="EMY2" s="108"/>
      <c r="EMZ2" s="108"/>
      <c r="ENA2" s="108"/>
      <c r="ENB2" s="108"/>
      <c r="ENC2" s="108"/>
      <c r="END2" s="108"/>
      <c r="ENE2" s="108"/>
      <c r="ENF2" s="108"/>
      <c r="ENG2" s="108"/>
      <c r="ENH2" s="108"/>
      <c r="ENI2" s="108"/>
      <c r="ENJ2" s="108"/>
      <c r="ENK2" s="108"/>
      <c r="ENL2" s="108"/>
      <c r="ENM2" s="108"/>
      <c r="ENN2" s="108"/>
      <c r="ENO2" s="108"/>
      <c r="ENP2" s="108"/>
      <c r="ENQ2" s="108"/>
      <c r="ENR2" s="108"/>
      <c r="ENS2" s="108"/>
      <c r="ENT2" s="108"/>
      <c r="ENU2" s="108"/>
      <c r="ENV2" s="108"/>
      <c r="ENW2" s="108"/>
      <c r="ENX2" s="108"/>
      <c r="ENY2" s="108"/>
      <c r="ENZ2" s="108"/>
      <c r="EOA2" s="108"/>
      <c r="EOB2" s="108"/>
      <c r="EOC2" s="108"/>
      <c r="EOD2" s="108"/>
      <c r="EOE2" s="108"/>
      <c r="EOF2" s="108"/>
      <c r="EOG2" s="108"/>
      <c r="EOH2" s="108"/>
      <c r="EOI2" s="108"/>
      <c r="EOJ2" s="108"/>
      <c r="EOK2" s="108"/>
      <c r="EOL2" s="108"/>
      <c r="EOM2" s="108"/>
      <c r="EON2" s="108"/>
      <c r="EOO2" s="108"/>
      <c r="EOP2" s="108"/>
      <c r="EOQ2" s="108"/>
      <c r="EOR2" s="108"/>
      <c r="EOS2" s="108"/>
      <c r="EOT2" s="108"/>
      <c r="EOU2" s="108"/>
      <c r="EOV2" s="108"/>
      <c r="EOW2" s="108"/>
      <c r="EOX2" s="108"/>
      <c r="EOY2" s="108"/>
      <c r="EOZ2" s="108"/>
      <c r="EPA2" s="108"/>
      <c r="EPB2" s="108"/>
      <c r="EPC2" s="108"/>
      <c r="EPD2" s="108"/>
      <c r="EPE2" s="108"/>
      <c r="EPF2" s="108"/>
      <c r="EPG2" s="108"/>
      <c r="EPH2" s="108"/>
      <c r="EPI2" s="108"/>
      <c r="EPJ2" s="108"/>
      <c r="EPK2" s="108"/>
      <c r="EPL2" s="108"/>
      <c r="EPM2" s="108"/>
      <c r="EPN2" s="108"/>
      <c r="EPO2" s="108"/>
      <c r="EPP2" s="108"/>
      <c r="EPQ2" s="108"/>
      <c r="EPR2" s="108"/>
      <c r="EPS2" s="108"/>
      <c r="EPT2" s="108"/>
      <c r="EPU2" s="108"/>
      <c r="EPV2" s="108"/>
      <c r="EPW2" s="108"/>
      <c r="EPX2" s="108"/>
      <c r="EPY2" s="108"/>
      <c r="EPZ2" s="108"/>
      <c r="EQA2" s="108"/>
      <c r="EQB2" s="108"/>
      <c r="EQC2" s="108"/>
      <c r="EQD2" s="108"/>
      <c r="EQE2" s="108"/>
      <c r="EQF2" s="108"/>
      <c r="EQG2" s="108"/>
      <c r="EQH2" s="108"/>
      <c r="EQI2" s="108"/>
      <c r="EQJ2" s="108"/>
      <c r="EQK2" s="108"/>
      <c r="EQL2" s="108"/>
      <c r="EQM2" s="108"/>
      <c r="EQN2" s="108"/>
      <c r="EQO2" s="108"/>
      <c r="EQP2" s="108"/>
      <c r="EQQ2" s="108"/>
      <c r="EQR2" s="108"/>
      <c r="EQS2" s="108"/>
      <c r="EQT2" s="108"/>
      <c r="EQU2" s="108"/>
      <c r="EQV2" s="108"/>
      <c r="EQW2" s="108"/>
      <c r="EQX2" s="108"/>
      <c r="EQY2" s="108"/>
      <c r="EQZ2" s="108"/>
      <c r="ERA2" s="108"/>
      <c r="ERB2" s="108"/>
      <c r="ERC2" s="108"/>
      <c r="ERD2" s="108"/>
      <c r="ERE2" s="108"/>
      <c r="ERF2" s="108"/>
      <c r="ERG2" s="108"/>
      <c r="ERH2" s="108"/>
      <c r="ERI2" s="108"/>
      <c r="ERJ2" s="108"/>
      <c r="ERK2" s="108"/>
      <c r="ERL2" s="108"/>
      <c r="ERM2" s="108"/>
      <c r="ERN2" s="108"/>
      <c r="ERO2" s="108"/>
      <c r="ERP2" s="108"/>
      <c r="ERQ2" s="108"/>
      <c r="ERR2" s="108"/>
      <c r="ERS2" s="108"/>
      <c r="ERT2" s="108"/>
      <c r="ERU2" s="108"/>
      <c r="ERV2" s="108"/>
      <c r="ERW2" s="108"/>
      <c r="ERX2" s="108"/>
      <c r="ERY2" s="108"/>
      <c r="ERZ2" s="108"/>
      <c r="ESA2" s="108"/>
      <c r="ESB2" s="108"/>
      <c r="ESC2" s="108"/>
      <c r="ESD2" s="108"/>
      <c r="ESE2" s="108"/>
      <c r="ESF2" s="108"/>
      <c r="ESG2" s="108"/>
      <c r="ESH2" s="108"/>
      <c r="ESI2" s="108"/>
      <c r="ESJ2" s="108"/>
      <c r="ESK2" s="108"/>
      <c r="ESL2" s="108"/>
      <c r="ESM2" s="108"/>
      <c r="ESN2" s="108"/>
      <c r="ESO2" s="108"/>
      <c r="ESP2" s="108"/>
      <c r="ESQ2" s="108"/>
      <c r="ESR2" s="108"/>
      <c r="ESS2" s="108"/>
      <c r="EST2" s="108"/>
      <c r="ESU2" s="108"/>
      <c r="ESV2" s="108"/>
      <c r="ESW2" s="108"/>
      <c r="ESX2" s="108"/>
      <c r="ESY2" s="108"/>
      <c r="ESZ2" s="108"/>
      <c r="ETA2" s="108"/>
      <c r="ETB2" s="108"/>
      <c r="ETC2" s="108"/>
      <c r="ETD2" s="108"/>
      <c r="ETE2" s="108"/>
      <c r="ETF2" s="108"/>
      <c r="ETG2" s="108"/>
      <c r="ETH2" s="108"/>
      <c r="ETI2" s="108"/>
      <c r="ETJ2" s="108"/>
      <c r="ETK2" s="108"/>
      <c r="ETL2" s="108"/>
      <c r="ETM2" s="108"/>
      <c r="ETN2" s="108"/>
      <c r="ETO2" s="108"/>
      <c r="ETP2" s="108"/>
      <c r="ETQ2" s="108"/>
      <c r="ETR2" s="108"/>
      <c r="ETS2" s="108"/>
      <c r="ETT2" s="108"/>
      <c r="ETU2" s="108"/>
      <c r="ETV2" s="108"/>
      <c r="ETW2" s="108"/>
      <c r="ETX2" s="108"/>
      <c r="ETY2" s="108"/>
      <c r="ETZ2" s="108"/>
      <c r="EUA2" s="108"/>
      <c r="EUB2" s="108"/>
      <c r="EUC2" s="108"/>
      <c r="EUD2" s="108"/>
      <c r="EUE2" s="108"/>
      <c r="EUF2" s="108"/>
      <c r="EUG2" s="108"/>
      <c r="EUH2" s="108"/>
      <c r="EUI2" s="108"/>
      <c r="EUJ2" s="108"/>
      <c r="EUK2" s="108"/>
      <c r="EUL2" s="108"/>
      <c r="EUM2" s="108"/>
      <c r="EUN2" s="108"/>
      <c r="EUO2" s="108"/>
      <c r="EUP2" s="108"/>
      <c r="EUQ2" s="108"/>
      <c r="EUR2" s="108"/>
      <c r="EUS2" s="108"/>
      <c r="EUT2" s="108"/>
      <c r="EUU2" s="108"/>
      <c r="EUV2" s="108"/>
      <c r="EUW2" s="108"/>
      <c r="EUX2" s="108"/>
      <c r="EUY2" s="108"/>
      <c r="EUZ2" s="108"/>
      <c r="EVA2" s="108"/>
      <c r="EVB2" s="108"/>
      <c r="EVC2" s="108"/>
      <c r="EVD2" s="108"/>
      <c r="EVE2" s="108"/>
      <c r="EVF2" s="108"/>
      <c r="EVG2" s="108"/>
      <c r="EVH2" s="108"/>
      <c r="EVI2" s="108"/>
      <c r="EVJ2" s="108"/>
      <c r="EVK2" s="108"/>
      <c r="EVL2" s="108"/>
      <c r="EVM2" s="108"/>
      <c r="EVN2" s="108"/>
      <c r="EVO2" s="108"/>
      <c r="EVP2" s="108"/>
      <c r="EVQ2" s="108"/>
      <c r="EVR2" s="108"/>
      <c r="EVS2" s="108"/>
      <c r="EVT2" s="108"/>
      <c r="EVU2" s="108"/>
      <c r="EVV2" s="108"/>
      <c r="EVW2" s="108"/>
      <c r="EVX2" s="108"/>
      <c r="EVY2" s="108"/>
      <c r="EVZ2" s="108"/>
      <c r="EWA2" s="108"/>
      <c r="EWB2" s="108"/>
      <c r="EWC2" s="108"/>
      <c r="EWD2" s="108"/>
      <c r="EWE2" s="108"/>
      <c r="EWF2" s="108"/>
      <c r="EWG2" s="108"/>
      <c r="EWH2" s="108"/>
      <c r="EWI2" s="108"/>
      <c r="EWJ2" s="108"/>
      <c r="EWK2" s="108"/>
      <c r="EWL2" s="108"/>
      <c r="EWM2" s="108"/>
      <c r="EWN2" s="108"/>
      <c r="EWO2" s="108"/>
      <c r="EWP2" s="108"/>
      <c r="EWQ2" s="108"/>
      <c r="EWR2" s="108"/>
      <c r="EWS2" s="108"/>
      <c r="EWT2" s="108"/>
      <c r="EWU2" s="108"/>
      <c r="EWV2" s="108"/>
      <c r="EWW2" s="108"/>
      <c r="EWX2" s="108"/>
      <c r="EWY2" s="108"/>
      <c r="EWZ2" s="108"/>
      <c r="EXA2" s="108"/>
      <c r="EXB2" s="108"/>
      <c r="EXC2" s="108"/>
      <c r="EXD2" s="108"/>
      <c r="EXE2" s="108"/>
      <c r="EXF2" s="108"/>
      <c r="EXG2" s="108"/>
      <c r="EXH2" s="108"/>
      <c r="EXI2" s="108"/>
      <c r="EXJ2" s="108"/>
      <c r="EXK2" s="108"/>
      <c r="EXL2" s="108"/>
      <c r="EXM2" s="108"/>
      <c r="EXN2" s="108"/>
      <c r="EXO2" s="108"/>
      <c r="EXP2" s="108"/>
      <c r="EXQ2" s="108"/>
      <c r="EXR2" s="108"/>
      <c r="EXS2" s="108"/>
      <c r="EXT2" s="108"/>
      <c r="EXU2" s="108"/>
      <c r="EXV2" s="108"/>
      <c r="EXW2" s="108"/>
      <c r="EXX2" s="108"/>
      <c r="EXY2" s="108"/>
      <c r="EXZ2" s="108"/>
      <c r="EYA2" s="108"/>
      <c r="EYB2" s="108"/>
      <c r="EYC2" s="108"/>
      <c r="EYD2" s="108"/>
      <c r="EYE2" s="108"/>
      <c r="EYF2" s="108"/>
      <c r="EYG2" s="108"/>
      <c r="EYH2" s="108"/>
      <c r="EYI2" s="108"/>
      <c r="EYJ2" s="108"/>
      <c r="EYK2" s="108"/>
      <c r="EYL2" s="108"/>
      <c r="EYM2" s="108"/>
      <c r="EYN2" s="108"/>
      <c r="EYO2" s="108"/>
      <c r="EYP2" s="108"/>
      <c r="EYQ2" s="108"/>
      <c r="EYR2" s="108"/>
      <c r="EYS2" s="108"/>
      <c r="EYT2" s="108"/>
      <c r="EYU2" s="108"/>
      <c r="EYV2" s="108"/>
      <c r="EYW2" s="108"/>
      <c r="EYX2" s="108"/>
      <c r="EYY2" s="108"/>
      <c r="EYZ2" s="108"/>
      <c r="EZA2" s="108"/>
      <c r="EZB2" s="108"/>
      <c r="EZC2" s="108"/>
      <c r="EZD2" s="108"/>
      <c r="EZE2" s="108"/>
      <c r="EZF2" s="108"/>
      <c r="EZG2" s="108"/>
      <c r="EZH2" s="108"/>
      <c r="EZI2" s="108"/>
      <c r="EZJ2" s="108"/>
      <c r="EZK2" s="108"/>
      <c r="EZL2" s="108"/>
      <c r="EZM2" s="108"/>
      <c r="EZN2" s="108"/>
      <c r="EZO2" s="108"/>
      <c r="EZP2" s="108"/>
      <c r="EZQ2" s="108"/>
      <c r="EZR2" s="108"/>
      <c r="EZS2" s="108"/>
      <c r="EZT2" s="108"/>
      <c r="EZU2" s="108"/>
      <c r="EZV2" s="108"/>
      <c r="EZW2" s="108"/>
      <c r="EZX2" s="108"/>
      <c r="EZY2" s="108"/>
      <c r="EZZ2" s="108"/>
      <c r="FAA2" s="108"/>
      <c r="FAB2" s="108"/>
      <c r="FAC2" s="108"/>
      <c r="FAD2" s="108"/>
      <c r="FAE2" s="108"/>
      <c r="FAF2" s="108"/>
      <c r="FAG2" s="108"/>
      <c r="FAH2" s="108"/>
      <c r="FAI2" s="108"/>
      <c r="FAJ2" s="108"/>
      <c r="FAK2" s="108"/>
      <c r="FAL2" s="108"/>
      <c r="FAM2" s="108"/>
      <c r="FAN2" s="108"/>
      <c r="FAO2" s="108"/>
      <c r="FAP2" s="108"/>
      <c r="FAQ2" s="108"/>
      <c r="FAR2" s="108"/>
      <c r="FAS2" s="108"/>
      <c r="FAT2" s="108"/>
      <c r="FAU2" s="108"/>
      <c r="FAV2" s="108"/>
      <c r="FAW2" s="108"/>
      <c r="FAX2" s="108"/>
      <c r="FAY2" s="108"/>
      <c r="FAZ2" s="108"/>
      <c r="FBA2" s="108"/>
      <c r="FBB2" s="108"/>
      <c r="FBC2" s="108"/>
      <c r="FBD2" s="108"/>
      <c r="FBE2" s="108"/>
      <c r="FBF2" s="108"/>
      <c r="FBG2" s="108"/>
      <c r="FBH2" s="108"/>
      <c r="FBI2" s="108"/>
      <c r="FBJ2" s="108"/>
      <c r="FBK2" s="108"/>
      <c r="FBL2" s="108"/>
      <c r="FBM2" s="108"/>
      <c r="FBN2" s="108"/>
      <c r="FBO2" s="108"/>
      <c r="FBP2" s="108"/>
      <c r="FBQ2" s="108"/>
      <c r="FBR2" s="108"/>
      <c r="FBS2" s="108"/>
      <c r="FBT2" s="108"/>
      <c r="FBU2" s="108"/>
      <c r="FBV2" s="108"/>
      <c r="FBW2" s="108"/>
      <c r="FBX2" s="108"/>
      <c r="FBY2" s="108"/>
      <c r="FBZ2" s="108"/>
      <c r="FCA2" s="108"/>
      <c r="FCB2" s="108"/>
      <c r="FCC2" s="108"/>
      <c r="FCD2" s="108"/>
      <c r="FCE2" s="108"/>
      <c r="FCF2" s="108"/>
      <c r="FCG2" s="108"/>
      <c r="FCH2" s="108"/>
      <c r="FCI2" s="108"/>
      <c r="FCJ2" s="108"/>
      <c r="FCK2" s="108"/>
      <c r="FCL2" s="108"/>
      <c r="FCM2" s="108"/>
      <c r="FCN2" s="108"/>
      <c r="FCO2" s="108"/>
      <c r="FCP2" s="108"/>
      <c r="FCQ2" s="108"/>
      <c r="FCR2" s="108"/>
      <c r="FCS2" s="108"/>
      <c r="FCT2" s="108"/>
      <c r="FCU2" s="108"/>
      <c r="FCV2" s="108"/>
      <c r="FCW2" s="108"/>
      <c r="FCX2" s="108"/>
      <c r="FCY2" s="108"/>
      <c r="FCZ2" s="108"/>
      <c r="FDA2" s="108"/>
      <c r="FDB2" s="108"/>
      <c r="FDC2" s="108"/>
      <c r="FDD2" s="108"/>
      <c r="FDE2" s="108"/>
      <c r="FDF2" s="108"/>
      <c r="FDG2" s="108"/>
      <c r="FDH2" s="108"/>
      <c r="FDI2" s="108"/>
      <c r="FDJ2" s="108"/>
      <c r="FDK2" s="108"/>
      <c r="FDL2" s="108"/>
      <c r="FDM2" s="108"/>
      <c r="FDN2" s="108"/>
      <c r="FDO2" s="108"/>
      <c r="FDP2" s="108"/>
      <c r="FDQ2" s="108"/>
      <c r="FDR2" s="108"/>
      <c r="FDS2" s="108"/>
      <c r="FDT2" s="108"/>
      <c r="FDU2" s="108"/>
      <c r="FDV2" s="108"/>
      <c r="FDW2" s="108"/>
      <c r="FDX2" s="108"/>
      <c r="FDY2" s="108"/>
      <c r="FDZ2" s="108"/>
      <c r="FEA2" s="108"/>
      <c r="FEB2" s="108"/>
      <c r="FEC2" s="108"/>
      <c r="FED2" s="108"/>
      <c r="FEE2" s="108"/>
      <c r="FEF2" s="108"/>
      <c r="FEG2" s="108"/>
      <c r="FEH2" s="108"/>
      <c r="FEI2" s="108"/>
      <c r="FEJ2" s="108"/>
      <c r="FEK2" s="108"/>
      <c r="FEL2" s="108"/>
      <c r="FEM2" s="108"/>
      <c r="FEN2" s="108"/>
      <c r="FEO2" s="108"/>
      <c r="FEP2" s="108"/>
      <c r="FEQ2" s="108"/>
      <c r="FER2" s="108"/>
      <c r="FES2" s="108"/>
      <c r="FET2" s="108"/>
      <c r="FEU2" s="108"/>
      <c r="FEV2" s="108"/>
      <c r="FEW2" s="108"/>
      <c r="FEX2" s="108"/>
      <c r="FEY2" s="108"/>
      <c r="FEZ2" s="108"/>
      <c r="FFA2" s="108"/>
      <c r="FFB2" s="108"/>
      <c r="FFC2" s="108"/>
      <c r="FFD2" s="108"/>
      <c r="FFE2" s="108"/>
      <c r="FFF2" s="108"/>
      <c r="FFG2" s="108"/>
      <c r="FFH2" s="108"/>
      <c r="FFI2" s="108"/>
      <c r="FFJ2" s="108"/>
      <c r="FFK2" s="108"/>
      <c r="FFL2" s="108"/>
      <c r="FFM2" s="108"/>
      <c r="FFN2" s="108"/>
      <c r="FFO2" s="108"/>
      <c r="FFP2" s="108"/>
      <c r="FFQ2" s="108"/>
      <c r="FFR2" s="108"/>
      <c r="FFS2" s="108"/>
      <c r="FFT2" s="108"/>
      <c r="FFU2" s="108"/>
      <c r="FFV2" s="108"/>
      <c r="FFW2" s="108"/>
      <c r="FFX2" s="108"/>
      <c r="FFY2" s="108"/>
      <c r="FFZ2" s="108"/>
      <c r="FGA2" s="108"/>
      <c r="FGB2" s="108"/>
      <c r="FGC2" s="108"/>
      <c r="FGD2" s="108"/>
      <c r="FGE2" s="108"/>
      <c r="FGF2" s="108"/>
      <c r="FGG2" s="108"/>
      <c r="FGH2" s="108"/>
      <c r="FGI2" s="108"/>
      <c r="FGJ2" s="108"/>
      <c r="FGK2" s="108"/>
      <c r="FGL2" s="108"/>
      <c r="FGM2" s="108"/>
      <c r="FGN2" s="108"/>
      <c r="FGO2" s="108"/>
      <c r="FGP2" s="108"/>
      <c r="FGQ2" s="108"/>
      <c r="FGR2" s="108"/>
      <c r="FGS2" s="108"/>
      <c r="FGT2" s="108"/>
      <c r="FGU2" s="108"/>
      <c r="FGV2" s="108"/>
      <c r="FGW2" s="108"/>
      <c r="FGX2" s="108"/>
      <c r="FGY2" s="108"/>
      <c r="FGZ2" s="108"/>
      <c r="FHA2" s="108"/>
      <c r="FHB2" s="108"/>
      <c r="FHC2" s="108"/>
      <c r="FHD2" s="108"/>
      <c r="FHE2" s="108"/>
      <c r="FHF2" s="108"/>
      <c r="FHG2" s="108"/>
      <c r="FHH2" s="108"/>
      <c r="FHI2" s="108"/>
      <c r="FHJ2" s="108"/>
      <c r="FHK2" s="108"/>
      <c r="FHL2" s="108"/>
      <c r="FHM2" s="108"/>
      <c r="FHN2" s="108"/>
      <c r="FHO2" s="108"/>
      <c r="FHP2" s="108"/>
      <c r="FHQ2" s="108"/>
      <c r="FHR2" s="108"/>
      <c r="FHS2" s="108"/>
      <c r="FHT2" s="108"/>
      <c r="FHU2" s="108"/>
      <c r="FHV2" s="108"/>
      <c r="FHW2" s="108"/>
      <c r="FHX2" s="108"/>
      <c r="FHY2" s="108"/>
      <c r="FHZ2" s="108"/>
      <c r="FIA2" s="108"/>
      <c r="FIB2" s="108"/>
      <c r="FIC2" s="108"/>
      <c r="FID2" s="108"/>
      <c r="FIE2" s="108"/>
      <c r="FIF2" s="108"/>
      <c r="FIG2" s="108"/>
      <c r="FIH2" s="108"/>
      <c r="FII2" s="108"/>
      <c r="FIJ2" s="108"/>
      <c r="FIK2" s="108"/>
      <c r="FIL2" s="108"/>
      <c r="FIM2" s="108"/>
      <c r="FIN2" s="108"/>
      <c r="FIO2" s="108"/>
      <c r="FIP2" s="108"/>
      <c r="FIQ2" s="108"/>
      <c r="FIR2" s="108"/>
      <c r="FIS2" s="108"/>
      <c r="FIT2" s="108"/>
      <c r="FIU2" s="108"/>
      <c r="FIV2" s="108"/>
      <c r="FIW2" s="108"/>
      <c r="FIX2" s="108"/>
      <c r="FIY2" s="108"/>
      <c r="FIZ2" s="108"/>
      <c r="FJA2" s="108"/>
      <c r="FJB2" s="108"/>
      <c r="FJC2" s="108"/>
      <c r="FJD2" s="108"/>
      <c r="FJE2" s="108"/>
      <c r="FJF2" s="108"/>
      <c r="FJG2" s="108"/>
      <c r="FJH2" s="108"/>
      <c r="FJI2" s="108"/>
      <c r="FJJ2" s="108"/>
      <c r="FJK2" s="108"/>
      <c r="FJL2" s="108"/>
      <c r="FJM2" s="108"/>
      <c r="FJN2" s="108"/>
      <c r="FJO2" s="108"/>
      <c r="FJP2" s="108"/>
      <c r="FJQ2" s="108"/>
      <c r="FJR2" s="108"/>
      <c r="FJS2" s="108"/>
      <c r="FJT2" s="108"/>
      <c r="FJU2" s="108"/>
      <c r="FJV2" s="108"/>
      <c r="FJW2" s="108"/>
      <c r="FJX2" s="108"/>
      <c r="FJY2" s="108"/>
      <c r="FJZ2" s="108"/>
      <c r="FKA2" s="108"/>
      <c r="FKB2" s="108"/>
      <c r="FKC2" s="108"/>
      <c r="FKD2" s="108"/>
      <c r="FKE2" s="108"/>
      <c r="FKF2" s="108"/>
      <c r="FKG2" s="108"/>
      <c r="FKH2" s="108"/>
      <c r="FKI2" s="108"/>
      <c r="FKJ2" s="108"/>
      <c r="FKK2" s="108"/>
      <c r="FKL2" s="108"/>
      <c r="FKM2" s="108"/>
      <c r="FKN2" s="108"/>
      <c r="FKO2" s="108"/>
      <c r="FKP2" s="108"/>
      <c r="FKQ2" s="108"/>
      <c r="FKR2" s="108"/>
      <c r="FKS2" s="108"/>
      <c r="FKT2" s="108"/>
      <c r="FKU2" s="108"/>
      <c r="FKV2" s="108"/>
      <c r="FKW2" s="108"/>
      <c r="FKX2" s="108"/>
      <c r="FKY2" s="108"/>
      <c r="FKZ2" s="108"/>
      <c r="FLA2" s="108"/>
      <c r="FLB2" s="108"/>
      <c r="FLC2" s="108"/>
      <c r="FLD2" s="108"/>
      <c r="FLE2" s="108"/>
      <c r="FLF2" s="108"/>
      <c r="FLG2" s="108"/>
      <c r="FLH2" s="108"/>
      <c r="FLI2" s="108"/>
      <c r="FLJ2" s="108"/>
      <c r="FLK2" s="108"/>
      <c r="FLL2" s="108"/>
      <c r="FLM2" s="108"/>
      <c r="FLN2" s="108"/>
      <c r="FLO2" s="108"/>
      <c r="FLP2" s="108"/>
      <c r="FLQ2" s="108"/>
      <c r="FLR2" s="108"/>
      <c r="FLS2" s="108"/>
      <c r="FLT2" s="108"/>
      <c r="FLU2" s="108"/>
      <c r="FLV2" s="108"/>
      <c r="FLW2" s="108"/>
      <c r="FLX2" s="108"/>
      <c r="FLY2" s="108"/>
      <c r="FLZ2" s="108"/>
      <c r="FMA2" s="108"/>
      <c r="FMB2" s="108"/>
      <c r="FMC2" s="108"/>
      <c r="FMD2" s="108"/>
      <c r="FME2" s="108"/>
      <c r="FMF2" s="108"/>
      <c r="FMG2" s="108"/>
      <c r="FMH2" s="108"/>
      <c r="FMI2" s="108"/>
      <c r="FMJ2" s="108"/>
      <c r="FMK2" s="108"/>
      <c r="FML2" s="108"/>
      <c r="FMM2" s="108"/>
      <c r="FMN2" s="108"/>
      <c r="FMO2" s="108"/>
      <c r="FMP2" s="108"/>
      <c r="FMQ2" s="108"/>
      <c r="FMR2" s="108"/>
      <c r="FMS2" s="108"/>
      <c r="FMT2" s="108"/>
      <c r="FMU2" s="108"/>
      <c r="FMV2" s="108"/>
      <c r="FMW2" s="108"/>
      <c r="FMX2" s="108"/>
      <c r="FMY2" s="108"/>
      <c r="FMZ2" s="108"/>
      <c r="FNA2" s="108"/>
      <c r="FNB2" s="108"/>
      <c r="FNC2" s="108"/>
      <c r="FND2" s="108"/>
      <c r="FNE2" s="108"/>
      <c r="FNF2" s="108"/>
      <c r="FNG2" s="108"/>
      <c r="FNH2" s="108"/>
      <c r="FNI2" s="108"/>
      <c r="FNJ2" s="108"/>
      <c r="FNK2" s="108"/>
      <c r="FNL2" s="108"/>
      <c r="FNM2" s="108"/>
      <c r="FNN2" s="108"/>
      <c r="FNO2" s="108"/>
      <c r="FNP2" s="108"/>
      <c r="FNQ2" s="108"/>
      <c r="FNR2" s="108"/>
      <c r="FNS2" s="108"/>
      <c r="FNT2" s="108"/>
      <c r="FNU2" s="108"/>
      <c r="FNV2" s="108"/>
      <c r="FNW2" s="108"/>
      <c r="FNX2" s="108"/>
      <c r="FNY2" s="108"/>
      <c r="FNZ2" s="108"/>
      <c r="FOA2" s="108"/>
      <c r="FOB2" s="108"/>
      <c r="FOC2" s="108"/>
      <c r="FOD2" s="108"/>
      <c r="FOE2" s="108"/>
      <c r="FOF2" s="108"/>
      <c r="FOG2" s="108"/>
      <c r="FOH2" s="108"/>
      <c r="FOI2" s="108"/>
      <c r="FOJ2" s="108"/>
      <c r="FOK2" s="108"/>
      <c r="FOL2" s="108"/>
      <c r="FOM2" s="108"/>
      <c r="FON2" s="108"/>
      <c r="FOO2" s="108"/>
      <c r="FOP2" s="108"/>
      <c r="FOQ2" s="108"/>
      <c r="FOR2" s="108"/>
      <c r="FOS2" s="108"/>
      <c r="FOT2" s="108"/>
      <c r="FOU2" s="108"/>
      <c r="FOV2" s="108"/>
      <c r="FOW2" s="108"/>
      <c r="FOX2" s="108"/>
      <c r="FOY2" s="108"/>
      <c r="FOZ2" s="108"/>
      <c r="FPA2" s="108"/>
      <c r="FPB2" s="108"/>
      <c r="FPC2" s="108"/>
      <c r="FPD2" s="108"/>
      <c r="FPE2" s="108"/>
      <c r="FPF2" s="108"/>
      <c r="FPG2" s="108"/>
      <c r="FPH2" s="108"/>
      <c r="FPI2" s="108"/>
      <c r="FPJ2" s="108"/>
      <c r="FPK2" s="108"/>
      <c r="FPL2" s="108"/>
      <c r="FPM2" s="108"/>
      <c r="FPN2" s="108"/>
      <c r="FPO2" s="108"/>
      <c r="FPP2" s="108"/>
      <c r="FPQ2" s="108"/>
      <c r="FPR2" s="108"/>
      <c r="FPS2" s="108"/>
      <c r="FPT2" s="108"/>
      <c r="FPU2" s="108"/>
      <c r="FPV2" s="108"/>
      <c r="FPW2" s="108"/>
      <c r="FPX2" s="108"/>
      <c r="FPY2" s="108"/>
      <c r="FPZ2" s="108"/>
      <c r="FQA2" s="108"/>
      <c r="FQB2" s="108"/>
      <c r="FQC2" s="108"/>
      <c r="FQD2" s="108"/>
      <c r="FQE2" s="108"/>
      <c r="FQF2" s="108"/>
      <c r="FQG2" s="108"/>
      <c r="FQH2" s="108"/>
      <c r="FQI2" s="108"/>
      <c r="FQJ2" s="108"/>
      <c r="FQK2" s="108"/>
      <c r="FQL2" s="108"/>
      <c r="FQM2" s="108"/>
      <c r="FQN2" s="108"/>
      <c r="FQO2" s="108"/>
      <c r="FQP2" s="108"/>
      <c r="FQQ2" s="108"/>
      <c r="FQR2" s="108"/>
      <c r="FQS2" s="108"/>
      <c r="FQT2" s="108"/>
      <c r="FQU2" s="108"/>
      <c r="FQV2" s="108"/>
      <c r="FQW2" s="108"/>
      <c r="FQX2" s="108"/>
      <c r="FQY2" s="108"/>
      <c r="FQZ2" s="108"/>
      <c r="FRA2" s="108"/>
      <c r="FRB2" s="108"/>
      <c r="FRC2" s="108"/>
      <c r="FRD2" s="108"/>
      <c r="FRE2" s="108"/>
      <c r="FRF2" s="108"/>
      <c r="FRG2" s="108"/>
      <c r="FRH2" s="108"/>
      <c r="FRI2" s="108"/>
      <c r="FRJ2" s="108"/>
      <c r="FRK2" s="108"/>
      <c r="FRL2" s="108"/>
      <c r="FRM2" s="108"/>
      <c r="FRN2" s="108"/>
      <c r="FRO2" s="108"/>
      <c r="FRP2" s="108"/>
      <c r="FRQ2" s="108"/>
      <c r="FRR2" s="108"/>
      <c r="FRS2" s="108"/>
      <c r="FRT2" s="108"/>
      <c r="FRU2" s="108"/>
      <c r="FRV2" s="108"/>
      <c r="FRW2" s="108"/>
      <c r="FRX2" s="108"/>
      <c r="FRY2" s="108"/>
      <c r="FRZ2" s="108"/>
      <c r="FSA2" s="108"/>
      <c r="FSB2" s="108"/>
      <c r="FSC2" s="108"/>
      <c r="FSD2" s="108"/>
      <c r="FSE2" s="108"/>
      <c r="FSF2" s="108"/>
      <c r="FSG2" s="108"/>
      <c r="FSH2" s="108"/>
      <c r="FSI2" s="108"/>
      <c r="FSJ2" s="108"/>
      <c r="FSK2" s="108"/>
      <c r="FSL2" s="108"/>
      <c r="FSM2" s="108"/>
      <c r="FSN2" s="108"/>
      <c r="FSO2" s="108"/>
      <c r="FSP2" s="108"/>
      <c r="FSQ2" s="108"/>
      <c r="FSR2" s="108"/>
      <c r="FSS2" s="108"/>
      <c r="FST2" s="108"/>
      <c r="FSU2" s="108"/>
      <c r="FSV2" s="108"/>
      <c r="FSW2" s="108"/>
      <c r="FSX2" s="108"/>
      <c r="FSY2" s="108"/>
      <c r="FSZ2" s="108"/>
      <c r="FTA2" s="108"/>
      <c r="FTB2" s="108"/>
      <c r="FTC2" s="108"/>
      <c r="FTD2" s="108"/>
      <c r="FTE2" s="108"/>
      <c r="FTF2" s="108"/>
      <c r="FTG2" s="108"/>
      <c r="FTH2" s="108"/>
      <c r="FTI2" s="108"/>
      <c r="FTJ2" s="108"/>
      <c r="FTK2" s="108"/>
      <c r="FTL2" s="108"/>
      <c r="FTM2" s="108"/>
      <c r="FTN2" s="108"/>
      <c r="FTO2" s="108"/>
      <c r="FTP2" s="108"/>
      <c r="FTQ2" s="108"/>
      <c r="FTR2" s="108"/>
      <c r="FTS2" s="108"/>
      <c r="FTT2" s="108"/>
      <c r="FTU2" s="108"/>
      <c r="FTV2" s="108"/>
      <c r="FTW2" s="108"/>
      <c r="FTX2" s="108"/>
      <c r="FTY2" s="108"/>
      <c r="FTZ2" s="108"/>
      <c r="FUA2" s="108"/>
      <c r="FUB2" s="108"/>
      <c r="FUC2" s="108"/>
      <c r="FUD2" s="108"/>
      <c r="FUE2" s="108"/>
      <c r="FUF2" s="108"/>
      <c r="FUG2" s="108"/>
      <c r="FUH2" s="108"/>
      <c r="FUI2" s="108"/>
      <c r="FUJ2" s="108"/>
      <c r="FUK2" s="108"/>
      <c r="FUL2" s="108"/>
      <c r="FUM2" s="108"/>
      <c r="FUN2" s="108"/>
      <c r="FUO2" s="108"/>
      <c r="FUP2" s="108"/>
      <c r="FUQ2" s="108"/>
      <c r="FUR2" s="108"/>
      <c r="FUS2" s="108"/>
      <c r="FUT2" s="108"/>
      <c r="FUU2" s="108"/>
      <c r="FUV2" s="108"/>
      <c r="FUW2" s="108"/>
      <c r="FUX2" s="108"/>
      <c r="FUY2" s="108"/>
      <c r="FUZ2" s="108"/>
      <c r="FVA2" s="108"/>
      <c r="FVB2" s="108"/>
      <c r="FVC2" s="108"/>
      <c r="FVD2" s="108"/>
      <c r="FVE2" s="108"/>
      <c r="FVF2" s="108"/>
      <c r="FVG2" s="108"/>
      <c r="FVH2" s="108"/>
      <c r="FVI2" s="108"/>
      <c r="FVJ2" s="108"/>
      <c r="FVK2" s="108"/>
      <c r="FVL2" s="108"/>
      <c r="FVM2" s="108"/>
      <c r="FVN2" s="108"/>
      <c r="FVO2" s="108"/>
      <c r="FVP2" s="108"/>
      <c r="FVQ2" s="108"/>
      <c r="FVR2" s="108"/>
      <c r="FVS2" s="108"/>
      <c r="FVT2" s="108"/>
      <c r="FVU2" s="108"/>
      <c r="FVV2" s="108"/>
      <c r="FVW2" s="108"/>
      <c r="FVX2" s="108"/>
      <c r="FVY2" s="108"/>
      <c r="FVZ2" s="108"/>
      <c r="FWA2" s="108"/>
      <c r="FWB2" s="108"/>
      <c r="FWC2" s="108"/>
      <c r="FWD2" s="108"/>
      <c r="FWE2" s="108"/>
      <c r="FWF2" s="108"/>
      <c r="FWG2" s="108"/>
      <c r="FWH2" s="108"/>
      <c r="FWI2" s="108"/>
      <c r="FWJ2" s="108"/>
      <c r="FWK2" s="108"/>
      <c r="FWL2" s="108"/>
      <c r="FWM2" s="108"/>
      <c r="FWN2" s="108"/>
      <c r="FWO2" s="108"/>
      <c r="FWP2" s="108"/>
      <c r="FWQ2" s="108"/>
      <c r="FWR2" s="108"/>
      <c r="FWS2" s="108"/>
      <c r="FWT2" s="108"/>
      <c r="FWU2" s="108"/>
      <c r="FWV2" s="108"/>
      <c r="FWW2" s="108"/>
      <c r="FWX2" s="108"/>
      <c r="FWY2" s="108"/>
      <c r="FWZ2" s="108"/>
      <c r="FXA2" s="108"/>
      <c r="FXB2" s="108"/>
      <c r="FXC2" s="108"/>
      <c r="FXD2" s="108"/>
      <c r="FXE2" s="108"/>
      <c r="FXF2" s="108"/>
      <c r="FXG2" s="108"/>
      <c r="FXH2" s="108"/>
      <c r="FXI2" s="108"/>
      <c r="FXJ2" s="108"/>
      <c r="FXK2" s="108"/>
      <c r="FXL2" s="108"/>
      <c r="FXM2" s="108"/>
      <c r="FXN2" s="108"/>
      <c r="FXO2" s="108"/>
      <c r="FXP2" s="108"/>
      <c r="FXQ2" s="108"/>
      <c r="FXR2" s="108"/>
      <c r="FXS2" s="108"/>
      <c r="FXT2" s="108"/>
      <c r="FXU2" s="108"/>
      <c r="FXV2" s="108"/>
      <c r="FXW2" s="108"/>
      <c r="FXX2" s="108"/>
      <c r="FXY2" s="108"/>
      <c r="FXZ2" s="108"/>
      <c r="FYA2" s="108"/>
      <c r="FYB2" s="108"/>
      <c r="FYC2" s="108"/>
      <c r="FYD2" s="108"/>
      <c r="FYE2" s="108"/>
      <c r="FYF2" s="108"/>
      <c r="FYG2" s="108"/>
      <c r="FYH2" s="108"/>
      <c r="FYI2" s="108"/>
      <c r="FYJ2" s="108"/>
      <c r="FYK2" s="108"/>
      <c r="FYL2" s="108"/>
      <c r="FYM2" s="108"/>
      <c r="FYN2" s="108"/>
      <c r="FYO2" s="108"/>
      <c r="FYP2" s="108"/>
      <c r="FYQ2" s="108"/>
      <c r="FYR2" s="108"/>
      <c r="FYS2" s="108"/>
      <c r="FYT2" s="108"/>
      <c r="FYU2" s="108"/>
      <c r="FYV2" s="108"/>
      <c r="FYW2" s="108"/>
      <c r="FYX2" s="108"/>
      <c r="FYY2" s="108"/>
      <c r="FYZ2" s="108"/>
      <c r="FZA2" s="108"/>
      <c r="FZB2" s="108"/>
      <c r="FZC2" s="108"/>
      <c r="FZD2" s="108"/>
      <c r="FZE2" s="108"/>
      <c r="FZF2" s="108"/>
      <c r="FZG2" s="108"/>
      <c r="FZH2" s="108"/>
      <c r="FZI2" s="108"/>
      <c r="FZJ2" s="108"/>
      <c r="FZK2" s="108"/>
      <c r="FZL2" s="108"/>
      <c r="FZM2" s="108"/>
      <c r="FZN2" s="108"/>
      <c r="FZO2" s="108"/>
      <c r="FZP2" s="108"/>
      <c r="FZQ2" s="108"/>
      <c r="FZR2" s="108"/>
      <c r="FZS2" s="108"/>
      <c r="FZT2" s="108"/>
      <c r="FZU2" s="108"/>
      <c r="FZV2" s="108"/>
      <c r="FZW2" s="108"/>
      <c r="FZX2" s="108"/>
      <c r="FZY2" s="108"/>
      <c r="FZZ2" s="108"/>
      <c r="GAA2" s="108"/>
      <c r="GAB2" s="108"/>
      <c r="GAC2" s="108"/>
      <c r="GAD2" s="108"/>
      <c r="GAE2" s="108"/>
      <c r="GAF2" s="108"/>
      <c r="GAG2" s="108"/>
      <c r="GAH2" s="108"/>
      <c r="GAI2" s="108"/>
      <c r="GAJ2" s="108"/>
      <c r="GAK2" s="108"/>
      <c r="GAL2" s="108"/>
      <c r="GAM2" s="108"/>
      <c r="GAN2" s="108"/>
      <c r="GAO2" s="108"/>
      <c r="GAP2" s="108"/>
      <c r="GAQ2" s="108"/>
      <c r="GAR2" s="108"/>
      <c r="GAS2" s="108"/>
      <c r="GAT2" s="108"/>
      <c r="GAU2" s="108"/>
      <c r="GAV2" s="108"/>
      <c r="GAW2" s="108"/>
      <c r="GAX2" s="108"/>
      <c r="GAY2" s="108"/>
      <c r="GAZ2" s="108"/>
      <c r="GBA2" s="108"/>
      <c r="GBB2" s="108"/>
      <c r="GBC2" s="108"/>
      <c r="GBD2" s="108"/>
      <c r="GBE2" s="108"/>
      <c r="GBF2" s="108"/>
      <c r="GBG2" s="108"/>
      <c r="GBH2" s="108"/>
      <c r="GBI2" s="108"/>
      <c r="GBJ2" s="108"/>
      <c r="GBK2" s="108"/>
      <c r="GBL2" s="108"/>
      <c r="GBM2" s="108"/>
      <c r="GBN2" s="108"/>
      <c r="GBO2" s="108"/>
      <c r="GBP2" s="108"/>
      <c r="GBQ2" s="108"/>
      <c r="GBR2" s="108"/>
      <c r="GBS2" s="108"/>
      <c r="GBT2" s="108"/>
      <c r="GBU2" s="108"/>
      <c r="GBV2" s="108"/>
      <c r="GBW2" s="108"/>
      <c r="GBX2" s="108"/>
      <c r="GBY2" s="108"/>
      <c r="GBZ2" s="108"/>
      <c r="GCA2" s="108"/>
      <c r="GCB2" s="108"/>
      <c r="GCC2" s="108"/>
      <c r="GCD2" s="108"/>
      <c r="GCE2" s="108"/>
      <c r="GCF2" s="108"/>
      <c r="GCG2" s="108"/>
      <c r="GCH2" s="108"/>
      <c r="GCI2" s="108"/>
      <c r="GCJ2" s="108"/>
      <c r="GCK2" s="108"/>
      <c r="GCL2" s="108"/>
      <c r="GCM2" s="108"/>
      <c r="GCN2" s="108"/>
      <c r="GCO2" s="108"/>
      <c r="GCP2" s="108"/>
      <c r="GCQ2" s="108"/>
      <c r="GCR2" s="108"/>
      <c r="GCS2" s="108"/>
      <c r="GCT2" s="108"/>
      <c r="GCU2" s="108"/>
      <c r="GCV2" s="108"/>
      <c r="GCW2" s="108"/>
      <c r="GCX2" s="108"/>
      <c r="GCY2" s="108"/>
      <c r="GCZ2" s="108"/>
      <c r="GDA2" s="108"/>
      <c r="GDB2" s="108"/>
      <c r="GDC2" s="108"/>
      <c r="GDD2" s="108"/>
      <c r="GDE2" s="108"/>
      <c r="GDF2" s="108"/>
      <c r="GDG2" s="108"/>
      <c r="GDH2" s="108"/>
      <c r="GDI2" s="108"/>
      <c r="GDJ2" s="108"/>
      <c r="GDK2" s="108"/>
      <c r="GDL2" s="108"/>
      <c r="GDM2" s="108"/>
      <c r="GDN2" s="108"/>
      <c r="GDO2" s="108"/>
      <c r="GDP2" s="108"/>
      <c r="GDQ2" s="108"/>
      <c r="GDR2" s="108"/>
      <c r="GDS2" s="108"/>
      <c r="GDT2" s="108"/>
      <c r="GDU2" s="108"/>
      <c r="GDV2" s="108"/>
      <c r="GDW2" s="108"/>
      <c r="GDX2" s="108"/>
      <c r="GDY2" s="108"/>
      <c r="GDZ2" s="108"/>
      <c r="GEA2" s="108"/>
      <c r="GEB2" s="108"/>
      <c r="GEC2" s="108"/>
      <c r="GED2" s="108"/>
      <c r="GEE2" s="108"/>
      <c r="GEF2" s="108"/>
      <c r="GEG2" s="108"/>
      <c r="GEH2" s="108"/>
      <c r="GEI2" s="108"/>
      <c r="GEJ2" s="108"/>
      <c r="GEK2" s="108"/>
      <c r="GEL2" s="108"/>
      <c r="GEM2" s="108"/>
      <c r="GEN2" s="108"/>
      <c r="GEO2" s="108"/>
      <c r="GEP2" s="108"/>
      <c r="GEQ2" s="108"/>
      <c r="GER2" s="108"/>
      <c r="GES2" s="108"/>
      <c r="GET2" s="108"/>
      <c r="GEU2" s="108"/>
      <c r="GEV2" s="108"/>
      <c r="GEW2" s="108"/>
      <c r="GEX2" s="108"/>
      <c r="GEY2" s="108"/>
      <c r="GEZ2" s="108"/>
      <c r="GFA2" s="108"/>
      <c r="GFB2" s="108"/>
      <c r="GFC2" s="108"/>
      <c r="GFD2" s="108"/>
      <c r="GFE2" s="108"/>
      <c r="GFF2" s="108"/>
      <c r="GFG2" s="108"/>
      <c r="GFH2" s="108"/>
      <c r="GFI2" s="108"/>
      <c r="GFJ2" s="108"/>
      <c r="GFK2" s="108"/>
      <c r="GFL2" s="108"/>
      <c r="GFM2" s="108"/>
      <c r="GFN2" s="108"/>
      <c r="GFO2" s="108"/>
      <c r="GFP2" s="108"/>
      <c r="GFQ2" s="108"/>
      <c r="GFR2" s="108"/>
      <c r="GFS2" s="108"/>
      <c r="GFT2" s="108"/>
      <c r="GFU2" s="108"/>
      <c r="GFV2" s="108"/>
      <c r="GFW2" s="108"/>
      <c r="GFX2" s="108"/>
      <c r="GFY2" s="108"/>
      <c r="GFZ2" s="108"/>
      <c r="GGA2" s="108"/>
      <c r="GGB2" s="108"/>
      <c r="GGC2" s="108"/>
      <c r="GGD2" s="108"/>
      <c r="GGE2" s="108"/>
      <c r="GGF2" s="108"/>
      <c r="GGG2" s="108"/>
      <c r="GGH2" s="108"/>
      <c r="GGI2" s="108"/>
      <c r="GGJ2" s="108"/>
      <c r="GGK2" s="108"/>
      <c r="GGL2" s="108"/>
      <c r="GGM2" s="108"/>
      <c r="GGN2" s="108"/>
      <c r="GGO2" s="108"/>
      <c r="GGP2" s="108"/>
      <c r="GGQ2" s="108"/>
      <c r="GGR2" s="108"/>
      <c r="GGS2" s="108"/>
      <c r="GGT2" s="108"/>
      <c r="GGU2" s="108"/>
      <c r="GGV2" s="108"/>
      <c r="GGW2" s="108"/>
      <c r="GGX2" s="108"/>
      <c r="GGY2" s="108"/>
      <c r="GGZ2" s="108"/>
      <c r="GHA2" s="108"/>
      <c r="GHB2" s="108"/>
      <c r="GHC2" s="108"/>
      <c r="GHD2" s="108"/>
      <c r="GHE2" s="108"/>
      <c r="GHF2" s="108"/>
      <c r="GHG2" s="108"/>
      <c r="GHH2" s="108"/>
      <c r="GHI2" s="108"/>
      <c r="GHJ2" s="108"/>
      <c r="GHK2" s="108"/>
      <c r="GHL2" s="108"/>
      <c r="GHM2" s="108"/>
      <c r="GHN2" s="108"/>
      <c r="GHO2" s="108"/>
      <c r="GHP2" s="108"/>
      <c r="GHQ2" s="108"/>
      <c r="GHR2" s="108"/>
      <c r="GHS2" s="108"/>
      <c r="GHT2" s="108"/>
      <c r="GHU2" s="108"/>
      <c r="GHV2" s="108"/>
      <c r="GHW2" s="108"/>
      <c r="GHX2" s="108"/>
      <c r="GHY2" s="108"/>
      <c r="GHZ2" s="108"/>
      <c r="GIA2" s="108"/>
      <c r="GIB2" s="108"/>
      <c r="GIC2" s="108"/>
      <c r="GID2" s="108"/>
      <c r="GIE2" s="108"/>
      <c r="GIF2" s="108"/>
      <c r="GIG2" s="108"/>
      <c r="GIH2" s="108"/>
      <c r="GII2" s="108"/>
      <c r="GIJ2" s="108"/>
      <c r="GIK2" s="108"/>
      <c r="GIL2" s="108"/>
      <c r="GIM2" s="108"/>
      <c r="GIN2" s="108"/>
      <c r="GIO2" s="108"/>
      <c r="GIP2" s="108"/>
      <c r="GIQ2" s="108"/>
      <c r="GIR2" s="108"/>
      <c r="GIS2" s="108"/>
      <c r="GIT2" s="108"/>
      <c r="GIU2" s="108"/>
      <c r="GIV2" s="108"/>
      <c r="GIW2" s="108"/>
      <c r="GIX2" s="108"/>
      <c r="GIY2" s="108"/>
      <c r="GIZ2" s="108"/>
      <c r="GJA2" s="108"/>
      <c r="GJB2" s="108"/>
      <c r="GJC2" s="108"/>
      <c r="GJD2" s="108"/>
      <c r="GJE2" s="108"/>
      <c r="GJF2" s="108"/>
      <c r="GJG2" s="108"/>
      <c r="GJH2" s="108"/>
      <c r="GJI2" s="108"/>
      <c r="GJJ2" s="108"/>
      <c r="GJK2" s="108"/>
      <c r="GJL2" s="108"/>
      <c r="GJM2" s="108"/>
      <c r="GJN2" s="108"/>
      <c r="GJO2" s="108"/>
      <c r="GJP2" s="108"/>
      <c r="GJQ2" s="108"/>
      <c r="GJR2" s="108"/>
      <c r="GJS2" s="108"/>
      <c r="GJT2" s="108"/>
      <c r="GJU2" s="108"/>
      <c r="GJV2" s="108"/>
      <c r="GJW2" s="108"/>
      <c r="GJX2" s="108"/>
      <c r="GJY2" s="108"/>
      <c r="GJZ2" s="108"/>
      <c r="GKA2" s="108"/>
      <c r="GKB2" s="108"/>
      <c r="GKC2" s="108"/>
      <c r="GKD2" s="108"/>
      <c r="GKE2" s="108"/>
      <c r="GKF2" s="108"/>
      <c r="GKG2" s="108"/>
      <c r="GKH2" s="108"/>
      <c r="GKI2" s="108"/>
      <c r="GKJ2" s="108"/>
      <c r="GKK2" s="108"/>
      <c r="GKL2" s="108"/>
      <c r="GKM2" s="108"/>
      <c r="GKN2" s="108"/>
      <c r="GKO2" s="108"/>
      <c r="GKP2" s="108"/>
      <c r="GKQ2" s="108"/>
      <c r="GKR2" s="108"/>
      <c r="GKS2" s="108"/>
      <c r="GKT2" s="108"/>
      <c r="GKU2" s="108"/>
      <c r="GKV2" s="108"/>
      <c r="GKW2" s="108"/>
      <c r="GKX2" s="108"/>
      <c r="GKY2" s="108"/>
      <c r="GKZ2" s="108"/>
      <c r="GLA2" s="108"/>
      <c r="GLB2" s="108"/>
      <c r="GLC2" s="108"/>
      <c r="GLD2" s="108"/>
      <c r="GLE2" s="108"/>
      <c r="GLF2" s="108"/>
      <c r="GLG2" s="108"/>
      <c r="GLH2" s="108"/>
      <c r="GLI2" s="108"/>
      <c r="GLJ2" s="108"/>
      <c r="GLK2" s="108"/>
      <c r="GLL2" s="108"/>
      <c r="GLM2" s="108"/>
      <c r="GLN2" s="108"/>
      <c r="GLO2" s="108"/>
      <c r="GLP2" s="108"/>
      <c r="GLQ2" s="108"/>
      <c r="GLR2" s="108"/>
      <c r="GLS2" s="108"/>
      <c r="GLT2" s="108"/>
      <c r="GLU2" s="108"/>
      <c r="GLV2" s="108"/>
      <c r="GLW2" s="108"/>
      <c r="GLX2" s="108"/>
      <c r="GLY2" s="108"/>
      <c r="GLZ2" s="108"/>
      <c r="GMA2" s="108"/>
      <c r="GMB2" s="108"/>
      <c r="GMC2" s="108"/>
      <c r="GMD2" s="108"/>
      <c r="GME2" s="108"/>
      <c r="GMF2" s="108"/>
      <c r="GMG2" s="108"/>
      <c r="GMH2" s="108"/>
      <c r="GMI2" s="108"/>
      <c r="GMJ2" s="108"/>
      <c r="GMK2" s="108"/>
      <c r="GML2" s="108"/>
      <c r="GMM2" s="108"/>
      <c r="GMN2" s="108"/>
      <c r="GMO2" s="108"/>
      <c r="GMP2" s="108"/>
      <c r="GMQ2" s="108"/>
      <c r="GMR2" s="108"/>
      <c r="GMS2" s="108"/>
      <c r="GMT2" s="108"/>
      <c r="GMU2" s="108"/>
      <c r="GMV2" s="108"/>
      <c r="GMW2" s="108"/>
      <c r="GMX2" s="108"/>
      <c r="GMY2" s="108"/>
      <c r="GMZ2" s="108"/>
      <c r="GNA2" s="108"/>
      <c r="GNB2" s="108"/>
      <c r="GNC2" s="108"/>
      <c r="GND2" s="108"/>
      <c r="GNE2" s="108"/>
      <c r="GNF2" s="108"/>
      <c r="GNG2" s="108"/>
      <c r="GNH2" s="108"/>
      <c r="GNI2" s="108"/>
      <c r="GNJ2" s="108"/>
      <c r="GNK2" s="108"/>
      <c r="GNL2" s="108"/>
      <c r="GNM2" s="108"/>
      <c r="GNN2" s="108"/>
      <c r="GNO2" s="108"/>
      <c r="GNP2" s="108"/>
      <c r="GNQ2" s="108"/>
      <c r="GNR2" s="108"/>
      <c r="GNS2" s="108"/>
      <c r="GNT2" s="108"/>
      <c r="GNU2" s="108"/>
      <c r="GNV2" s="108"/>
      <c r="GNW2" s="108"/>
      <c r="GNX2" s="108"/>
      <c r="GNY2" s="108"/>
      <c r="GNZ2" s="108"/>
      <c r="GOA2" s="108"/>
      <c r="GOB2" s="108"/>
      <c r="GOC2" s="108"/>
      <c r="GOD2" s="108"/>
      <c r="GOE2" s="108"/>
      <c r="GOF2" s="108"/>
      <c r="GOG2" s="108"/>
      <c r="GOH2" s="108"/>
      <c r="GOI2" s="108"/>
      <c r="GOJ2" s="108"/>
      <c r="GOK2" s="108"/>
      <c r="GOL2" s="108"/>
      <c r="GOM2" s="108"/>
      <c r="GON2" s="108"/>
      <c r="GOO2" s="108"/>
      <c r="GOP2" s="108"/>
      <c r="GOQ2" s="108"/>
      <c r="GOR2" s="108"/>
      <c r="GOS2" s="108"/>
      <c r="GOT2" s="108"/>
      <c r="GOU2" s="108"/>
      <c r="GOV2" s="108"/>
      <c r="GOW2" s="108"/>
      <c r="GOX2" s="108"/>
      <c r="GOY2" s="108"/>
      <c r="GOZ2" s="108"/>
      <c r="GPA2" s="108"/>
      <c r="GPB2" s="108"/>
      <c r="GPC2" s="108"/>
      <c r="GPD2" s="108"/>
      <c r="GPE2" s="108"/>
      <c r="GPF2" s="108"/>
      <c r="GPG2" s="108"/>
      <c r="GPH2" s="108"/>
      <c r="GPI2" s="108"/>
      <c r="GPJ2" s="108"/>
      <c r="GPK2" s="108"/>
      <c r="GPL2" s="108"/>
      <c r="GPM2" s="108"/>
      <c r="GPN2" s="108"/>
      <c r="GPO2" s="108"/>
      <c r="GPP2" s="108"/>
      <c r="GPQ2" s="108"/>
      <c r="GPR2" s="108"/>
      <c r="GPS2" s="108"/>
      <c r="GPT2" s="108"/>
      <c r="GPU2" s="108"/>
      <c r="GPV2" s="108"/>
      <c r="GPW2" s="108"/>
      <c r="GPX2" s="108"/>
      <c r="GPY2" s="108"/>
      <c r="GPZ2" s="108"/>
      <c r="GQA2" s="108"/>
      <c r="GQB2" s="108"/>
      <c r="GQC2" s="108"/>
      <c r="GQD2" s="108"/>
      <c r="GQE2" s="108"/>
      <c r="GQF2" s="108"/>
      <c r="GQG2" s="108"/>
      <c r="GQH2" s="108"/>
      <c r="GQI2" s="108"/>
      <c r="GQJ2" s="108"/>
      <c r="GQK2" s="108"/>
      <c r="GQL2" s="108"/>
      <c r="GQM2" s="108"/>
      <c r="GQN2" s="108"/>
      <c r="GQO2" s="108"/>
      <c r="GQP2" s="108"/>
      <c r="GQQ2" s="108"/>
      <c r="GQR2" s="108"/>
      <c r="GQS2" s="108"/>
      <c r="GQT2" s="108"/>
      <c r="GQU2" s="108"/>
      <c r="GQV2" s="108"/>
      <c r="GQW2" s="108"/>
      <c r="GQX2" s="108"/>
      <c r="GQY2" s="108"/>
      <c r="GQZ2" s="108"/>
      <c r="GRA2" s="108"/>
      <c r="GRB2" s="108"/>
      <c r="GRC2" s="108"/>
      <c r="GRD2" s="108"/>
      <c r="GRE2" s="108"/>
      <c r="GRF2" s="108"/>
      <c r="GRG2" s="108"/>
      <c r="GRH2" s="108"/>
      <c r="GRI2" s="108"/>
      <c r="GRJ2" s="108"/>
      <c r="GRK2" s="108"/>
      <c r="GRL2" s="108"/>
      <c r="GRM2" s="108"/>
      <c r="GRN2" s="108"/>
      <c r="GRO2" s="108"/>
      <c r="GRP2" s="108"/>
      <c r="GRQ2" s="108"/>
      <c r="GRR2" s="108"/>
      <c r="GRS2" s="108"/>
      <c r="GRT2" s="108"/>
      <c r="GRU2" s="108"/>
      <c r="GRV2" s="108"/>
      <c r="GRW2" s="108"/>
      <c r="GRX2" s="108"/>
      <c r="GRY2" s="108"/>
      <c r="GRZ2" s="108"/>
      <c r="GSA2" s="108"/>
      <c r="GSB2" s="108"/>
      <c r="GSC2" s="108"/>
      <c r="GSD2" s="108"/>
      <c r="GSE2" s="108"/>
      <c r="GSF2" s="108"/>
      <c r="GSG2" s="108"/>
      <c r="GSH2" s="108"/>
      <c r="GSI2" s="108"/>
      <c r="GSJ2" s="108"/>
      <c r="GSK2" s="108"/>
      <c r="GSL2" s="108"/>
      <c r="GSM2" s="108"/>
      <c r="GSN2" s="108"/>
      <c r="GSO2" s="108"/>
      <c r="GSP2" s="108"/>
      <c r="GSQ2" s="108"/>
      <c r="GSR2" s="108"/>
      <c r="GSS2" s="108"/>
      <c r="GST2" s="108"/>
      <c r="GSU2" s="108"/>
      <c r="GSV2" s="108"/>
      <c r="GSW2" s="108"/>
      <c r="GSX2" s="108"/>
      <c r="GSY2" s="108"/>
      <c r="GSZ2" s="108"/>
      <c r="GTA2" s="108"/>
      <c r="GTB2" s="108"/>
      <c r="GTC2" s="108"/>
      <c r="GTD2" s="108"/>
      <c r="GTE2" s="108"/>
      <c r="GTF2" s="108"/>
      <c r="GTG2" s="108"/>
      <c r="GTH2" s="108"/>
      <c r="GTI2" s="108"/>
      <c r="GTJ2" s="108"/>
      <c r="GTK2" s="108"/>
      <c r="GTL2" s="108"/>
      <c r="GTM2" s="108"/>
      <c r="GTN2" s="108"/>
      <c r="GTO2" s="108"/>
      <c r="GTP2" s="108"/>
      <c r="GTQ2" s="108"/>
      <c r="GTR2" s="108"/>
      <c r="GTS2" s="108"/>
      <c r="GTT2" s="108"/>
      <c r="GTU2" s="108"/>
      <c r="GTV2" s="108"/>
      <c r="GTW2" s="108"/>
      <c r="GTX2" s="108"/>
      <c r="GTY2" s="108"/>
      <c r="GTZ2" s="108"/>
      <c r="GUA2" s="108"/>
      <c r="GUB2" s="108"/>
      <c r="GUC2" s="108"/>
      <c r="GUD2" s="108"/>
      <c r="GUE2" s="108"/>
      <c r="GUF2" s="108"/>
      <c r="GUG2" s="108"/>
      <c r="GUH2" s="108"/>
      <c r="GUI2" s="108"/>
      <c r="GUJ2" s="108"/>
      <c r="GUK2" s="108"/>
      <c r="GUL2" s="108"/>
      <c r="GUM2" s="108"/>
      <c r="GUN2" s="108"/>
      <c r="GUO2" s="108"/>
      <c r="GUP2" s="108"/>
      <c r="GUQ2" s="108"/>
      <c r="GUR2" s="108"/>
      <c r="GUS2" s="108"/>
      <c r="GUT2" s="108"/>
      <c r="GUU2" s="108"/>
      <c r="GUV2" s="108"/>
      <c r="GUW2" s="108"/>
      <c r="GUX2" s="108"/>
      <c r="GUY2" s="108"/>
      <c r="GUZ2" s="108"/>
      <c r="GVA2" s="108"/>
      <c r="GVB2" s="108"/>
      <c r="GVC2" s="108"/>
      <c r="GVD2" s="108"/>
      <c r="GVE2" s="108"/>
      <c r="GVF2" s="108"/>
      <c r="GVG2" s="108"/>
      <c r="GVH2" s="108"/>
      <c r="GVI2" s="108"/>
      <c r="GVJ2" s="108"/>
      <c r="GVK2" s="108"/>
      <c r="GVL2" s="108"/>
      <c r="GVM2" s="108"/>
      <c r="GVN2" s="108"/>
      <c r="GVO2" s="108"/>
      <c r="GVP2" s="108"/>
      <c r="GVQ2" s="108"/>
      <c r="GVR2" s="108"/>
      <c r="GVS2" s="108"/>
      <c r="GVT2" s="108"/>
      <c r="GVU2" s="108"/>
      <c r="GVV2" s="108"/>
      <c r="GVW2" s="108"/>
      <c r="GVX2" s="108"/>
      <c r="GVY2" s="108"/>
      <c r="GVZ2" s="108"/>
      <c r="GWA2" s="108"/>
      <c r="GWB2" s="108"/>
      <c r="GWC2" s="108"/>
      <c r="GWD2" s="108"/>
      <c r="GWE2" s="108"/>
      <c r="GWF2" s="108"/>
      <c r="GWG2" s="108"/>
      <c r="GWH2" s="108"/>
      <c r="GWI2" s="108"/>
      <c r="GWJ2" s="108"/>
      <c r="GWK2" s="108"/>
      <c r="GWL2" s="108"/>
      <c r="GWM2" s="108"/>
      <c r="GWN2" s="108"/>
      <c r="GWO2" s="108"/>
      <c r="GWP2" s="108"/>
      <c r="GWQ2" s="108"/>
      <c r="GWR2" s="108"/>
      <c r="GWS2" s="108"/>
      <c r="GWT2" s="108"/>
      <c r="GWU2" s="108"/>
      <c r="GWV2" s="108"/>
      <c r="GWW2" s="108"/>
      <c r="GWX2" s="108"/>
      <c r="GWY2" s="108"/>
      <c r="GWZ2" s="108"/>
      <c r="GXA2" s="108"/>
      <c r="GXB2" s="108"/>
      <c r="GXC2" s="108"/>
      <c r="GXD2" s="108"/>
      <c r="GXE2" s="108"/>
      <c r="GXF2" s="108"/>
      <c r="GXG2" s="108"/>
      <c r="GXH2" s="108"/>
      <c r="GXI2" s="108"/>
      <c r="GXJ2" s="108"/>
      <c r="GXK2" s="108"/>
      <c r="GXL2" s="108"/>
      <c r="GXM2" s="108"/>
      <c r="GXN2" s="108"/>
      <c r="GXO2" s="108"/>
      <c r="GXP2" s="108"/>
      <c r="GXQ2" s="108"/>
      <c r="GXR2" s="108"/>
      <c r="GXS2" s="108"/>
      <c r="GXT2" s="108"/>
      <c r="GXU2" s="108"/>
      <c r="GXV2" s="108"/>
      <c r="GXW2" s="108"/>
      <c r="GXX2" s="108"/>
      <c r="GXY2" s="108"/>
      <c r="GXZ2" s="108"/>
      <c r="GYA2" s="108"/>
      <c r="GYB2" s="108"/>
      <c r="GYC2" s="108"/>
      <c r="GYD2" s="108"/>
      <c r="GYE2" s="108"/>
      <c r="GYF2" s="108"/>
      <c r="GYG2" s="108"/>
      <c r="GYH2" s="108"/>
      <c r="GYI2" s="108"/>
      <c r="GYJ2" s="108"/>
      <c r="GYK2" s="108"/>
      <c r="GYL2" s="108"/>
      <c r="GYM2" s="108"/>
      <c r="GYN2" s="108"/>
      <c r="GYO2" s="108"/>
      <c r="GYP2" s="108"/>
      <c r="GYQ2" s="108"/>
      <c r="GYR2" s="108"/>
      <c r="GYS2" s="108"/>
      <c r="GYT2" s="108"/>
      <c r="GYU2" s="108"/>
      <c r="GYV2" s="108"/>
      <c r="GYW2" s="108"/>
      <c r="GYX2" s="108"/>
      <c r="GYY2" s="108"/>
      <c r="GYZ2" s="108"/>
      <c r="GZA2" s="108"/>
      <c r="GZB2" s="108"/>
      <c r="GZC2" s="108"/>
      <c r="GZD2" s="108"/>
      <c r="GZE2" s="108"/>
      <c r="GZF2" s="108"/>
      <c r="GZG2" s="108"/>
      <c r="GZH2" s="108"/>
      <c r="GZI2" s="108"/>
      <c r="GZJ2" s="108"/>
      <c r="GZK2" s="108"/>
      <c r="GZL2" s="108"/>
      <c r="GZM2" s="108"/>
      <c r="GZN2" s="108"/>
      <c r="GZO2" s="108"/>
      <c r="GZP2" s="108"/>
      <c r="GZQ2" s="108"/>
      <c r="GZR2" s="108"/>
      <c r="GZS2" s="108"/>
      <c r="GZT2" s="108"/>
      <c r="GZU2" s="108"/>
      <c r="GZV2" s="108"/>
      <c r="GZW2" s="108"/>
      <c r="GZX2" s="108"/>
      <c r="GZY2" s="108"/>
      <c r="GZZ2" s="108"/>
      <c r="HAA2" s="108"/>
      <c r="HAB2" s="108"/>
      <c r="HAC2" s="108"/>
      <c r="HAD2" s="108"/>
      <c r="HAE2" s="108"/>
      <c r="HAF2" s="108"/>
      <c r="HAG2" s="108"/>
      <c r="HAH2" s="108"/>
      <c r="HAI2" s="108"/>
      <c r="HAJ2" s="108"/>
      <c r="HAK2" s="108"/>
      <c r="HAL2" s="108"/>
      <c r="HAM2" s="108"/>
      <c r="HAN2" s="108"/>
      <c r="HAO2" s="108"/>
      <c r="HAP2" s="108"/>
      <c r="HAQ2" s="108"/>
      <c r="HAR2" s="108"/>
      <c r="HAS2" s="108"/>
      <c r="HAT2" s="108"/>
      <c r="HAU2" s="108"/>
      <c r="HAV2" s="108"/>
      <c r="HAW2" s="108"/>
      <c r="HAX2" s="108"/>
      <c r="HAY2" s="108"/>
      <c r="HAZ2" s="108"/>
      <c r="HBA2" s="108"/>
      <c r="HBB2" s="108"/>
      <c r="HBC2" s="108"/>
      <c r="HBD2" s="108"/>
      <c r="HBE2" s="108"/>
      <c r="HBF2" s="108"/>
      <c r="HBG2" s="108"/>
      <c r="HBH2" s="108"/>
      <c r="HBI2" s="108"/>
      <c r="HBJ2" s="108"/>
      <c r="HBK2" s="108"/>
      <c r="HBL2" s="108"/>
      <c r="HBM2" s="108"/>
      <c r="HBN2" s="108"/>
      <c r="HBO2" s="108"/>
      <c r="HBP2" s="108"/>
      <c r="HBQ2" s="108"/>
      <c r="HBR2" s="108"/>
      <c r="HBS2" s="108"/>
      <c r="HBT2" s="108"/>
      <c r="HBU2" s="108"/>
      <c r="HBV2" s="108"/>
      <c r="HBW2" s="108"/>
      <c r="HBX2" s="108"/>
      <c r="HBY2" s="108"/>
      <c r="HBZ2" s="108"/>
      <c r="HCA2" s="108"/>
      <c r="HCB2" s="108"/>
      <c r="HCC2" s="108"/>
      <c r="HCD2" s="108"/>
      <c r="HCE2" s="108"/>
      <c r="HCF2" s="108"/>
      <c r="HCG2" s="108"/>
      <c r="HCH2" s="108"/>
      <c r="HCI2" s="108"/>
      <c r="HCJ2" s="108"/>
      <c r="HCK2" s="108"/>
      <c r="HCL2" s="108"/>
      <c r="HCM2" s="108"/>
      <c r="HCN2" s="108"/>
      <c r="HCO2" s="108"/>
      <c r="HCP2" s="108"/>
      <c r="HCQ2" s="108"/>
      <c r="HCR2" s="108"/>
      <c r="HCS2" s="108"/>
      <c r="HCT2" s="108"/>
      <c r="HCU2" s="108"/>
      <c r="HCV2" s="108"/>
      <c r="HCW2" s="108"/>
      <c r="HCX2" s="108"/>
      <c r="HCY2" s="108"/>
      <c r="HCZ2" s="108"/>
      <c r="HDA2" s="108"/>
      <c r="HDB2" s="108"/>
      <c r="HDC2" s="108"/>
      <c r="HDD2" s="108"/>
      <c r="HDE2" s="108"/>
      <c r="HDF2" s="108"/>
      <c r="HDG2" s="108"/>
      <c r="HDH2" s="108"/>
      <c r="HDI2" s="108"/>
      <c r="HDJ2" s="108"/>
      <c r="HDK2" s="108"/>
      <c r="HDL2" s="108"/>
      <c r="HDM2" s="108"/>
      <c r="HDN2" s="108"/>
      <c r="HDO2" s="108"/>
      <c r="HDP2" s="108"/>
      <c r="HDQ2" s="108"/>
      <c r="HDR2" s="108"/>
      <c r="HDS2" s="108"/>
      <c r="HDT2" s="108"/>
      <c r="HDU2" s="108"/>
      <c r="HDV2" s="108"/>
      <c r="HDW2" s="108"/>
      <c r="HDX2" s="108"/>
      <c r="HDY2" s="108"/>
      <c r="HDZ2" s="108"/>
      <c r="HEA2" s="108"/>
      <c r="HEB2" s="108"/>
      <c r="HEC2" s="108"/>
      <c r="HED2" s="108"/>
      <c r="HEE2" s="108"/>
      <c r="HEF2" s="108"/>
      <c r="HEG2" s="108"/>
      <c r="HEH2" s="108"/>
      <c r="HEI2" s="108"/>
      <c r="HEJ2" s="108"/>
      <c r="HEK2" s="108"/>
      <c r="HEL2" s="108"/>
      <c r="HEM2" s="108"/>
      <c r="HEN2" s="108"/>
      <c r="HEO2" s="108"/>
      <c r="HEP2" s="108"/>
      <c r="HEQ2" s="108"/>
      <c r="HER2" s="108"/>
      <c r="HES2" s="108"/>
      <c r="HET2" s="108"/>
      <c r="HEU2" s="108"/>
      <c r="HEV2" s="108"/>
      <c r="HEW2" s="108"/>
      <c r="HEX2" s="108"/>
      <c r="HEY2" s="108"/>
      <c r="HEZ2" s="108"/>
      <c r="HFA2" s="108"/>
      <c r="HFB2" s="108"/>
      <c r="HFC2" s="108"/>
      <c r="HFD2" s="108"/>
      <c r="HFE2" s="108"/>
      <c r="HFF2" s="108"/>
      <c r="HFG2" s="108"/>
      <c r="HFH2" s="108"/>
      <c r="HFI2" s="108"/>
      <c r="HFJ2" s="108"/>
      <c r="HFK2" s="108"/>
      <c r="HFL2" s="108"/>
      <c r="HFM2" s="108"/>
      <c r="HFN2" s="108"/>
      <c r="HFO2" s="108"/>
      <c r="HFP2" s="108"/>
      <c r="HFQ2" s="108"/>
      <c r="HFR2" s="108"/>
      <c r="HFS2" s="108"/>
      <c r="HFT2" s="108"/>
      <c r="HFU2" s="108"/>
      <c r="HFV2" s="108"/>
      <c r="HFW2" s="108"/>
      <c r="HFX2" s="108"/>
      <c r="HFY2" s="108"/>
      <c r="HFZ2" s="108"/>
      <c r="HGA2" s="108"/>
      <c r="HGB2" s="108"/>
      <c r="HGC2" s="108"/>
      <c r="HGD2" s="108"/>
      <c r="HGE2" s="108"/>
      <c r="HGF2" s="108"/>
      <c r="HGG2" s="108"/>
      <c r="HGH2" s="108"/>
      <c r="HGI2" s="108"/>
      <c r="HGJ2" s="108"/>
      <c r="HGK2" s="108"/>
      <c r="HGL2" s="108"/>
      <c r="HGM2" s="108"/>
      <c r="HGN2" s="108"/>
      <c r="HGO2" s="108"/>
      <c r="HGP2" s="108"/>
      <c r="HGQ2" s="108"/>
      <c r="HGR2" s="108"/>
      <c r="HGS2" s="108"/>
      <c r="HGT2" s="108"/>
      <c r="HGU2" s="108"/>
      <c r="HGV2" s="108"/>
      <c r="HGW2" s="108"/>
      <c r="HGX2" s="108"/>
      <c r="HGY2" s="108"/>
      <c r="HGZ2" s="108"/>
      <c r="HHA2" s="108"/>
      <c r="HHB2" s="108"/>
      <c r="HHC2" s="108"/>
      <c r="HHD2" s="108"/>
      <c r="HHE2" s="108"/>
      <c r="HHF2" s="108"/>
      <c r="HHG2" s="108"/>
      <c r="HHH2" s="108"/>
      <c r="HHI2" s="108"/>
      <c r="HHJ2" s="108"/>
      <c r="HHK2" s="108"/>
      <c r="HHL2" s="108"/>
      <c r="HHM2" s="108"/>
      <c r="HHN2" s="108"/>
      <c r="HHO2" s="108"/>
      <c r="HHP2" s="108"/>
      <c r="HHQ2" s="108"/>
      <c r="HHR2" s="108"/>
      <c r="HHS2" s="108"/>
      <c r="HHT2" s="108"/>
      <c r="HHU2" s="108"/>
      <c r="HHV2" s="108"/>
      <c r="HHW2" s="108"/>
      <c r="HHX2" s="108"/>
      <c r="HHY2" s="108"/>
      <c r="HHZ2" s="108"/>
      <c r="HIA2" s="108"/>
      <c r="HIB2" s="108"/>
      <c r="HIC2" s="108"/>
      <c r="HID2" s="108"/>
      <c r="HIE2" s="108"/>
      <c r="HIF2" s="108"/>
      <c r="HIG2" s="108"/>
      <c r="HIH2" s="108"/>
      <c r="HII2" s="108"/>
      <c r="HIJ2" s="108"/>
      <c r="HIK2" s="108"/>
      <c r="HIL2" s="108"/>
      <c r="HIM2" s="108"/>
      <c r="HIN2" s="108"/>
      <c r="HIO2" s="108"/>
      <c r="HIP2" s="108"/>
      <c r="HIQ2" s="108"/>
      <c r="HIR2" s="108"/>
      <c r="HIS2" s="108"/>
      <c r="HIT2" s="108"/>
      <c r="HIU2" s="108"/>
      <c r="HIV2" s="108"/>
      <c r="HIW2" s="108"/>
      <c r="HIX2" s="108"/>
      <c r="HIY2" s="108"/>
      <c r="HIZ2" s="108"/>
      <c r="HJA2" s="108"/>
      <c r="HJB2" s="108"/>
      <c r="HJC2" s="108"/>
      <c r="HJD2" s="108"/>
      <c r="HJE2" s="108"/>
      <c r="HJF2" s="108"/>
      <c r="HJG2" s="108"/>
      <c r="HJH2" s="108"/>
      <c r="HJI2" s="108"/>
      <c r="HJJ2" s="108"/>
      <c r="HJK2" s="108"/>
      <c r="HJL2" s="108"/>
      <c r="HJM2" s="108"/>
      <c r="HJN2" s="108"/>
      <c r="HJO2" s="108"/>
      <c r="HJP2" s="108"/>
      <c r="HJQ2" s="108"/>
      <c r="HJR2" s="108"/>
      <c r="HJS2" s="108"/>
      <c r="HJT2" s="108"/>
      <c r="HJU2" s="108"/>
      <c r="HJV2" s="108"/>
      <c r="HJW2" s="108"/>
      <c r="HJX2" s="108"/>
      <c r="HJY2" s="108"/>
      <c r="HJZ2" s="108"/>
      <c r="HKA2" s="108"/>
      <c r="HKB2" s="108"/>
      <c r="HKC2" s="108"/>
      <c r="HKD2" s="108"/>
      <c r="HKE2" s="108"/>
      <c r="HKF2" s="108"/>
      <c r="HKG2" s="108"/>
      <c r="HKH2" s="108"/>
      <c r="HKI2" s="108"/>
      <c r="HKJ2" s="108"/>
      <c r="HKK2" s="108"/>
      <c r="HKL2" s="108"/>
      <c r="HKM2" s="108"/>
      <c r="HKN2" s="108"/>
      <c r="HKO2" s="108"/>
      <c r="HKP2" s="108"/>
      <c r="HKQ2" s="108"/>
      <c r="HKR2" s="108"/>
      <c r="HKS2" s="108"/>
      <c r="HKT2" s="108"/>
      <c r="HKU2" s="108"/>
      <c r="HKV2" s="108"/>
      <c r="HKW2" s="108"/>
      <c r="HKX2" s="108"/>
      <c r="HKY2" s="108"/>
      <c r="HKZ2" s="108"/>
      <c r="HLA2" s="108"/>
      <c r="HLB2" s="108"/>
      <c r="HLC2" s="108"/>
      <c r="HLD2" s="108"/>
      <c r="HLE2" s="108"/>
      <c r="HLF2" s="108"/>
      <c r="HLG2" s="108"/>
      <c r="HLH2" s="108"/>
      <c r="HLI2" s="108"/>
      <c r="HLJ2" s="108"/>
      <c r="HLK2" s="108"/>
      <c r="HLL2" s="108"/>
      <c r="HLM2" s="108"/>
      <c r="HLN2" s="108"/>
      <c r="HLO2" s="108"/>
      <c r="HLP2" s="108"/>
      <c r="HLQ2" s="108"/>
      <c r="HLR2" s="108"/>
      <c r="HLS2" s="108"/>
      <c r="HLT2" s="108"/>
      <c r="HLU2" s="108"/>
      <c r="HLV2" s="108"/>
      <c r="HLW2" s="108"/>
      <c r="HLX2" s="108"/>
      <c r="HLY2" s="108"/>
      <c r="HLZ2" s="108"/>
      <c r="HMA2" s="108"/>
      <c r="HMB2" s="108"/>
      <c r="HMC2" s="108"/>
      <c r="HMD2" s="108"/>
      <c r="HME2" s="108"/>
      <c r="HMF2" s="108"/>
      <c r="HMG2" s="108"/>
      <c r="HMH2" s="108"/>
      <c r="HMI2" s="108"/>
      <c r="HMJ2" s="108"/>
      <c r="HMK2" s="108"/>
      <c r="HML2" s="108"/>
      <c r="HMM2" s="108"/>
      <c r="HMN2" s="108"/>
      <c r="HMO2" s="108"/>
      <c r="HMP2" s="108"/>
      <c r="HMQ2" s="108"/>
      <c r="HMR2" s="108"/>
      <c r="HMS2" s="108"/>
      <c r="HMT2" s="108"/>
      <c r="HMU2" s="108"/>
      <c r="HMV2" s="108"/>
      <c r="HMW2" s="108"/>
      <c r="HMX2" s="108"/>
      <c r="HMY2" s="108"/>
      <c r="HMZ2" s="108"/>
      <c r="HNA2" s="108"/>
      <c r="HNB2" s="108"/>
      <c r="HNC2" s="108"/>
      <c r="HND2" s="108"/>
      <c r="HNE2" s="108"/>
      <c r="HNF2" s="108"/>
      <c r="HNG2" s="108"/>
      <c r="HNH2" s="108"/>
      <c r="HNI2" s="108"/>
      <c r="HNJ2" s="108"/>
      <c r="HNK2" s="108"/>
      <c r="HNL2" s="108"/>
      <c r="HNM2" s="108"/>
      <c r="HNN2" s="108"/>
      <c r="HNO2" s="108"/>
      <c r="HNP2" s="108"/>
      <c r="HNQ2" s="108"/>
      <c r="HNR2" s="108"/>
      <c r="HNS2" s="108"/>
      <c r="HNT2" s="108"/>
      <c r="HNU2" s="108"/>
      <c r="HNV2" s="108"/>
      <c r="HNW2" s="108"/>
      <c r="HNX2" s="108"/>
      <c r="HNY2" s="108"/>
      <c r="HNZ2" s="108"/>
      <c r="HOA2" s="108"/>
      <c r="HOB2" s="108"/>
      <c r="HOC2" s="108"/>
      <c r="HOD2" s="108"/>
      <c r="HOE2" s="108"/>
      <c r="HOF2" s="108"/>
      <c r="HOG2" s="108"/>
      <c r="HOH2" s="108"/>
      <c r="HOI2" s="108"/>
      <c r="HOJ2" s="108"/>
      <c r="HOK2" s="108"/>
      <c r="HOL2" s="108"/>
      <c r="HOM2" s="108"/>
      <c r="HON2" s="108"/>
      <c r="HOO2" s="108"/>
      <c r="HOP2" s="108"/>
      <c r="HOQ2" s="108"/>
      <c r="HOR2" s="108"/>
      <c r="HOS2" s="108"/>
      <c r="HOT2" s="108"/>
      <c r="HOU2" s="108"/>
      <c r="HOV2" s="108"/>
      <c r="HOW2" s="108"/>
      <c r="HOX2" s="108"/>
      <c r="HOY2" s="108"/>
      <c r="HOZ2" s="108"/>
      <c r="HPA2" s="108"/>
      <c r="HPB2" s="108"/>
      <c r="HPC2" s="108"/>
      <c r="HPD2" s="108"/>
      <c r="HPE2" s="108"/>
      <c r="HPF2" s="108"/>
      <c r="HPG2" s="108"/>
      <c r="HPH2" s="108"/>
      <c r="HPI2" s="108"/>
      <c r="HPJ2" s="108"/>
      <c r="HPK2" s="108"/>
      <c r="HPL2" s="108"/>
      <c r="HPM2" s="108"/>
      <c r="HPN2" s="108"/>
      <c r="HPO2" s="108"/>
      <c r="HPP2" s="108"/>
      <c r="HPQ2" s="108"/>
      <c r="HPR2" s="108"/>
      <c r="HPS2" s="108"/>
      <c r="HPT2" s="108"/>
      <c r="HPU2" s="108"/>
      <c r="HPV2" s="108"/>
      <c r="HPW2" s="108"/>
      <c r="HPX2" s="108"/>
      <c r="HPY2" s="108"/>
      <c r="HPZ2" s="108"/>
      <c r="HQA2" s="108"/>
      <c r="HQB2" s="108"/>
      <c r="HQC2" s="108"/>
      <c r="HQD2" s="108"/>
      <c r="HQE2" s="108"/>
      <c r="HQF2" s="108"/>
      <c r="HQG2" s="108"/>
      <c r="HQH2" s="108"/>
      <c r="HQI2" s="108"/>
      <c r="HQJ2" s="108"/>
      <c r="HQK2" s="108"/>
      <c r="HQL2" s="108"/>
      <c r="HQM2" s="108"/>
      <c r="HQN2" s="108"/>
      <c r="HQO2" s="108"/>
      <c r="HQP2" s="108"/>
      <c r="HQQ2" s="108"/>
      <c r="HQR2" s="108"/>
      <c r="HQS2" s="108"/>
      <c r="HQT2" s="108"/>
      <c r="HQU2" s="108"/>
      <c r="HQV2" s="108"/>
      <c r="HQW2" s="108"/>
      <c r="HQX2" s="108"/>
      <c r="HQY2" s="108"/>
      <c r="HQZ2" s="108"/>
      <c r="HRA2" s="108"/>
      <c r="HRB2" s="108"/>
      <c r="HRC2" s="108"/>
      <c r="HRD2" s="108"/>
      <c r="HRE2" s="108"/>
      <c r="HRF2" s="108"/>
      <c r="HRG2" s="108"/>
      <c r="HRH2" s="108"/>
      <c r="HRI2" s="108"/>
      <c r="HRJ2" s="108"/>
      <c r="HRK2" s="108"/>
      <c r="HRL2" s="108"/>
      <c r="HRM2" s="108"/>
      <c r="HRN2" s="108"/>
      <c r="HRO2" s="108"/>
      <c r="HRP2" s="108"/>
      <c r="HRQ2" s="108"/>
      <c r="HRR2" s="108"/>
      <c r="HRS2" s="108"/>
      <c r="HRT2" s="108"/>
      <c r="HRU2" s="108"/>
      <c r="HRV2" s="108"/>
      <c r="HRW2" s="108"/>
      <c r="HRX2" s="108"/>
      <c r="HRY2" s="108"/>
      <c r="HRZ2" s="108"/>
      <c r="HSA2" s="108"/>
      <c r="HSB2" s="108"/>
      <c r="HSC2" s="108"/>
      <c r="HSD2" s="108"/>
      <c r="HSE2" s="108"/>
      <c r="HSF2" s="108"/>
      <c r="HSG2" s="108"/>
      <c r="HSH2" s="108"/>
      <c r="HSI2" s="108"/>
      <c r="HSJ2" s="108"/>
      <c r="HSK2" s="108"/>
      <c r="HSL2" s="108"/>
      <c r="HSM2" s="108"/>
      <c r="HSN2" s="108"/>
      <c r="HSO2" s="108"/>
      <c r="HSP2" s="108"/>
      <c r="HSQ2" s="108"/>
      <c r="HSR2" s="108"/>
      <c r="HSS2" s="108"/>
      <c r="HST2" s="108"/>
      <c r="HSU2" s="108"/>
      <c r="HSV2" s="108"/>
      <c r="HSW2" s="108"/>
      <c r="HSX2" s="108"/>
      <c r="HSY2" s="108"/>
      <c r="HSZ2" s="108"/>
      <c r="HTA2" s="108"/>
      <c r="HTB2" s="108"/>
      <c r="HTC2" s="108"/>
      <c r="HTD2" s="108"/>
      <c r="HTE2" s="108"/>
      <c r="HTF2" s="108"/>
      <c r="HTG2" s="108"/>
      <c r="HTH2" s="108"/>
      <c r="HTI2" s="108"/>
      <c r="HTJ2" s="108"/>
      <c r="HTK2" s="108"/>
      <c r="HTL2" s="108"/>
      <c r="HTM2" s="108"/>
      <c r="HTN2" s="108"/>
      <c r="HTO2" s="108"/>
      <c r="HTP2" s="108"/>
      <c r="HTQ2" s="108"/>
      <c r="HTR2" s="108"/>
      <c r="HTS2" s="108"/>
      <c r="HTT2" s="108"/>
      <c r="HTU2" s="108"/>
      <c r="HTV2" s="108"/>
      <c r="HTW2" s="108"/>
      <c r="HTX2" s="108"/>
      <c r="HTY2" s="108"/>
      <c r="HTZ2" s="108"/>
      <c r="HUA2" s="108"/>
      <c r="HUB2" s="108"/>
      <c r="HUC2" s="108"/>
      <c r="HUD2" s="108"/>
      <c r="HUE2" s="108"/>
      <c r="HUF2" s="108"/>
      <c r="HUG2" s="108"/>
      <c r="HUH2" s="108"/>
      <c r="HUI2" s="108"/>
      <c r="HUJ2" s="108"/>
      <c r="HUK2" s="108"/>
      <c r="HUL2" s="108"/>
      <c r="HUM2" s="108"/>
      <c r="HUN2" s="108"/>
      <c r="HUO2" s="108"/>
      <c r="HUP2" s="108"/>
      <c r="HUQ2" s="108"/>
      <c r="HUR2" s="108"/>
      <c r="HUS2" s="108"/>
      <c r="HUT2" s="108"/>
      <c r="HUU2" s="108"/>
      <c r="HUV2" s="108"/>
      <c r="HUW2" s="108"/>
      <c r="HUX2" s="108"/>
      <c r="HUY2" s="108"/>
      <c r="HUZ2" s="108"/>
      <c r="HVA2" s="108"/>
      <c r="HVB2" s="108"/>
      <c r="HVC2" s="108"/>
      <c r="HVD2" s="108"/>
      <c r="HVE2" s="108"/>
      <c r="HVF2" s="108"/>
      <c r="HVG2" s="108"/>
      <c r="HVH2" s="108"/>
      <c r="HVI2" s="108"/>
      <c r="HVJ2" s="108"/>
      <c r="HVK2" s="108"/>
      <c r="HVL2" s="108"/>
      <c r="HVM2" s="108"/>
      <c r="HVN2" s="108"/>
      <c r="HVO2" s="108"/>
      <c r="HVP2" s="108"/>
      <c r="HVQ2" s="108"/>
      <c r="HVR2" s="108"/>
      <c r="HVS2" s="108"/>
      <c r="HVT2" s="108"/>
      <c r="HVU2" s="108"/>
      <c r="HVV2" s="108"/>
      <c r="HVW2" s="108"/>
      <c r="HVX2" s="108"/>
      <c r="HVY2" s="108"/>
      <c r="HVZ2" s="108"/>
      <c r="HWA2" s="108"/>
      <c r="HWB2" s="108"/>
      <c r="HWC2" s="108"/>
      <c r="HWD2" s="108"/>
      <c r="HWE2" s="108"/>
      <c r="HWF2" s="108"/>
      <c r="HWG2" s="108"/>
      <c r="HWH2" s="108"/>
      <c r="HWI2" s="108"/>
      <c r="HWJ2" s="108"/>
      <c r="HWK2" s="108"/>
      <c r="HWL2" s="108"/>
      <c r="HWM2" s="108"/>
      <c r="HWN2" s="108"/>
      <c r="HWO2" s="108"/>
      <c r="HWP2" s="108"/>
      <c r="HWQ2" s="108"/>
      <c r="HWR2" s="108"/>
      <c r="HWS2" s="108"/>
      <c r="HWT2" s="108"/>
      <c r="HWU2" s="108"/>
      <c r="HWV2" s="108"/>
      <c r="HWW2" s="108"/>
      <c r="HWX2" s="108"/>
      <c r="HWY2" s="108"/>
      <c r="HWZ2" s="108"/>
      <c r="HXA2" s="108"/>
      <c r="HXB2" s="108"/>
      <c r="HXC2" s="108"/>
      <c r="HXD2" s="108"/>
      <c r="HXE2" s="108"/>
      <c r="HXF2" s="108"/>
      <c r="HXG2" s="108"/>
      <c r="HXH2" s="108"/>
      <c r="HXI2" s="108"/>
      <c r="HXJ2" s="108"/>
      <c r="HXK2" s="108"/>
      <c r="HXL2" s="108"/>
      <c r="HXM2" s="108"/>
      <c r="HXN2" s="108"/>
      <c r="HXO2" s="108"/>
      <c r="HXP2" s="108"/>
      <c r="HXQ2" s="108"/>
      <c r="HXR2" s="108"/>
      <c r="HXS2" s="108"/>
      <c r="HXT2" s="108"/>
      <c r="HXU2" s="108"/>
      <c r="HXV2" s="108"/>
      <c r="HXW2" s="108"/>
      <c r="HXX2" s="108"/>
      <c r="HXY2" s="108"/>
      <c r="HXZ2" s="108"/>
      <c r="HYA2" s="108"/>
      <c r="HYB2" s="108"/>
      <c r="HYC2" s="108"/>
      <c r="HYD2" s="108"/>
      <c r="HYE2" s="108"/>
      <c r="HYF2" s="108"/>
      <c r="HYG2" s="108"/>
      <c r="HYH2" s="108"/>
      <c r="HYI2" s="108"/>
      <c r="HYJ2" s="108"/>
      <c r="HYK2" s="108"/>
      <c r="HYL2" s="108"/>
      <c r="HYM2" s="108"/>
      <c r="HYN2" s="108"/>
      <c r="HYO2" s="108"/>
      <c r="HYP2" s="108"/>
      <c r="HYQ2" s="108"/>
      <c r="HYR2" s="108"/>
      <c r="HYS2" s="108"/>
      <c r="HYT2" s="108"/>
      <c r="HYU2" s="108"/>
      <c r="HYV2" s="108"/>
      <c r="HYW2" s="108"/>
      <c r="HYX2" s="108"/>
      <c r="HYY2" s="108"/>
      <c r="HYZ2" s="108"/>
      <c r="HZA2" s="108"/>
      <c r="HZB2" s="108"/>
      <c r="HZC2" s="108"/>
      <c r="HZD2" s="108"/>
      <c r="HZE2" s="108"/>
      <c r="HZF2" s="108"/>
      <c r="HZG2" s="108"/>
      <c r="HZH2" s="108"/>
      <c r="HZI2" s="108"/>
      <c r="HZJ2" s="108"/>
      <c r="HZK2" s="108"/>
      <c r="HZL2" s="108"/>
      <c r="HZM2" s="108"/>
      <c r="HZN2" s="108"/>
      <c r="HZO2" s="108"/>
      <c r="HZP2" s="108"/>
      <c r="HZQ2" s="108"/>
      <c r="HZR2" s="108"/>
      <c r="HZS2" s="108"/>
      <c r="HZT2" s="108"/>
      <c r="HZU2" s="108"/>
      <c r="HZV2" s="108"/>
      <c r="HZW2" s="108"/>
      <c r="HZX2" s="108"/>
      <c r="HZY2" s="108"/>
      <c r="HZZ2" s="108"/>
      <c r="IAA2" s="108"/>
      <c r="IAB2" s="108"/>
      <c r="IAC2" s="108"/>
      <c r="IAD2" s="108"/>
      <c r="IAE2" s="108"/>
      <c r="IAF2" s="108"/>
      <c r="IAG2" s="108"/>
      <c r="IAH2" s="108"/>
      <c r="IAI2" s="108"/>
      <c r="IAJ2" s="108"/>
      <c r="IAK2" s="108"/>
      <c r="IAL2" s="108"/>
      <c r="IAM2" s="108"/>
      <c r="IAN2" s="108"/>
      <c r="IAO2" s="108"/>
      <c r="IAP2" s="108"/>
      <c r="IAQ2" s="108"/>
      <c r="IAR2" s="108"/>
      <c r="IAS2" s="108"/>
      <c r="IAT2" s="108"/>
      <c r="IAU2" s="108"/>
      <c r="IAV2" s="108"/>
      <c r="IAW2" s="108"/>
      <c r="IAX2" s="108"/>
      <c r="IAY2" s="108"/>
      <c r="IAZ2" s="108"/>
      <c r="IBA2" s="108"/>
      <c r="IBB2" s="108"/>
      <c r="IBC2" s="108"/>
      <c r="IBD2" s="108"/>
      <c r="IBE2" s="108"/>
      <c r="IBF2" s="108"/>
      <c r="IBG2" s="108"/>
      <c r="IBH2" s="108"/>
      <c r="IBI2" s="108"/>
      <c r="IBJ2" s="108"/>
      <c r="IBK2" s="108"/>
      <c r="IBL2" s="108"/>
      <c r="IBM2" s="108"/>
      <c r="IBN2" s="108"/>
      <c r="IBO2" s="108"/>
      <c r="IBP2" s="108"/>
      <c r="IBQ2" s="108"/>
      <c r="IBR2" s="108"/>
      <c r="IBS2" s="108"/>
      <c r="IBT2" s="108"/>
      <c r="IBU2" s="108"/>
      <c r="IBV2" s="108"/>
      <c r="IBW2" s="108"/>
      <c r="IBX2" s="108"/>
      <c r="IBY2" s="108"/>
      <c r="IBZ2" s="108"/>
      <c r="ICA2" s="108"/>
      <c r="ICB2" s="108"/>
      <c r="ICC2" s="108"/>
      <c r="ICD2" s="108"/>
      <c r="ICE2" s="108"/>
      <c r="ICF2" s="108"/>
      <c r="ICG2" s="108"/>
      <c r="ICH2" s="108"/>
      <c r="ICI2" s="108"/>
      <c r="ICJ2" s="108"/>
      <c r="ICK2" s="108"/>
      <c r="ICL2" s="108"/>
      <c r="ICM2" s="108"/>
      <c r="ICN2" s="108"/>
      <c r="ICO2" s="108"/>
      <c r="ICP2" s="108"/>
      <c r="ICQ2" s="108"/>
      <c r="ICR2" s="108"/>
      <c r="ICS2" s="108"/>
      <c r="ICT2" s="108"/>
      <c r="ICU2" s="108"/>
      <c r="ICV2" s="108"/>
      <c r="ICW2" s="108"/>
      <c r="ICX2" s="108"/>
      <c r="ICY2" s="108"/>
      <c r="ICZ2" s="108"/>
      <c r="IDA2" s="108"/>
      <c r="IDB2" s="108"/>
      <c r="IDC2" s="108"/>
      <c r="IDD2" s="108"/>
      <c r="IDE2" s="108"/>
      <c r="IDF2" s="108"/>
      <c r="IDG2" s="108"/>
      <c r="IDH2" s="108"/>
      <c r="IDI2" s="108"/>
      <c r="IDJ2" s="108"/>
      <c r="IDK2" s="108"/>
      <c r="IDL2" s="108"/>
      <c r="IDM2" s="108"/>
      <c r="IDN2" s="108"/>
      <c r="IDO2" s="108"/>
      <c r="IDP2" s="108"/>
      <c r="IDQ2" s="108"/>
      <c r="IDR2" s="108"/>
      <c r="IDS2" s="108"/>
      <c r="IDT2" s="108"/>
      <c r="IDU2" s="108"/>
      <c r="IDV2" s="108"/>
      <c r="IDW2" s="108"/>
      <c r="IDX2" s="108"/>
      <c r="IDY2" s="108"/>
      <c r="IDZ2" s="108"/>
      <c r="IEA2" s="108"/>
      <c r="IEB2" s="108"/>
      <c r="IEC2" s="108"/>
      <c r="IED2" s="108"/>
      <c r="IEE2" s="108"/>
      <c r="IEF2" s="108"/>
      <c r="IEG2" s="108"/>
      <c r="IEH2" s="108"/>
      <c r="IEI2" s="108"/>
      <c r="IEJ2" s="108"/>
      <c r="IEK2" s="108"/>
      <c r="IEL2" s="108"/>
      <c r="IEM2" s="108"/>
      <c r="IEN2" s="108"/>
      <c r="IEO2" s="108"/>
      <c r="IEP2" s="108"/>
      <c r="IEQ2" s="108"/>
      <c r="IER2" s="108"/>
      <c r="IES2" s="108"/>
      <c r="IET2" s="108"/>
      <c r="IEU2" s="108"/>
      <c r="IEV2" s="108"/>
      <c r="IEW2" s="108"/>
      <c r="IEX2" s="108"/>
      <c r="IEY2" s="108"/>
      <c r="IEZ2" s="108"/>
      <c r="IFA2" s="108"/>
      <c r="IFB2" s="108"/>
      <c r="IFC2" s="108"/>
      <c r="IFD2" s="108"/>
      <c r="IFE2" s="108"/>
      <c r="IFF2" s="108"/>
      <c r="IFG2" s="108"/>
      <c r="IFH2" s="108"/>
      <c r="IFI2" s="108"/>
      <c r="IFJ2" s="108"/>
      <c r="IFK2" s="108"/>
      <c r="IFL2" s="108"/>
      <c r="IFM2" s="108"/>
      <c r="IFN2" s="108"/>
      <c r="IFO2" s="108"/>
      <c r="IFP2" s="108"/>
      <c r="IFQ2" s="108"/>
      <c r="IFR2" s="108"/>
      <c r="IFS2" s="108"/>
      <c r="IFT2" s="108"/>
      <c r="IFU2" s="108"/>
      <c r="IFV2" s="108"/>
      <c r="IFW2" s="108"/>
      <c r="IFX2" s="108"/>
      <c r="IFY2" s="108"/>
      <c r="IFZ2" s="108"/>
      <c r="IGA2" s="108"/>
      <c r="IGB2" s="108"/>
      <c r="IGC2" s="108"/>
      <c r="IGD2" s="108"/>
      <c r="IGE2" s="108"/>
      <c r="IGF2" s="108"/>
      <c r="IGG2" s="108"/>
      <c r="IGH2" s="108"/>
      <c r="IGI2" s="108"/>
      <c r="IGJ2" s="108"/>
      <c r="IGK2" s="108"/>
      <c r="IGL2" s="108"/>
      <c r="IGM2" s="108"/>
      <c r="IGN2" s="108"/>
      <c r="IGO2" s="108"/>
      <c r="IGP2" s="108"/>
      <c r="IGQ2" s="108"/>
      <c r="IGR2" s="108"/>
      <c r="IGS2" s="108"/>
      <c r="IGT2" s="108"/>
      <c r="IGU2" s="108"/>
      <c r="IGV2" s="108"/>
      <c r="IGW2" s="108"/>
      <c r="IGX2" s="108"/>
      <c r="IGY2" s="108"/>
      <c r="IGZ2" s="108"/>
      <c r="IHA2" s="108"/>
      <c r="IHB2" s="108"/>
      <c r="IHC2" s="108"/>
      <c r="IHD2" s="108"/>
      <c r="IHE2" s="108"/>
      <c r="IHF2" s="108"/>
      <c r="IHG2" s="108"/>
      <c r="IHH2" s="108"/>
      <c r="IHI2" s="108"/>
      <c r="IHJ2" s="108"/>
      <c r="IHK2" s="108"/>
      <c r="IHL2" s="108"/>
      <c r="IHM2" s="108"/>
      <c r="IHN2" s="108"/>
      <c r="IHO2" s="108"/>
      <c r="IHP2" s="108"/>
      <c r="IHQ2" s="108"/>
      <c r="IHR2" s="108"/>
      <c r="IHS2" s="108"/>
      <c r="IHT2" s="108"/>
      <c r="IHU2" s="108"/>
      <c r="IHV2" s="108"/>
      <c r="IHW2" s="108"/>
      <c r="IHX2" s="108"/>
      <c r="IHY2" s="108"/>
      <c r="IHZ2" s="108"/>
      <c r="IIA2" s="108"/>
      <c r="IIB2" s="108"/>
      <c r="IIC2" s="108"/>
      <c r="IID2" s="108"/>
      <c r="IIE2" s="108"/>
      <c r="IIF2" s="108"/>
      <c r="IIG2" s="108"/>
      <c r="IIH2" s="108"/>
      <c r="III2" s="108"/>
      <c r="IIJ2" s="108"/>
      <c r="IIK2" s="108"/>
      <c r="IIL2" s="108"/>
      <c r="IIM2" s="108"/>
      <c r="IIN2" s="108"/>
      <c r="IIO2" s="108"/>
      <c r="IIP2" s="108"/>
      <c r="IIQ2" s="108"/>
      <c r="IIR2" s="108"/>
      <c r="IIS2" s="108"/>
      <c r="IIT2" s="108"/>
      <c r="IIU2" s="108"/>
      <c r="IIV2" s="108"/>
      <c r="IIW2" s="108"/>
      <c r="IIX2" s="108"/>
      <c r="IIY2" s="108"/>
      <c r="IIZ2" s="108"/>
      <c r="IJA2" s="108"/>
      <c r="IJB2" s="108"/>
      <c r="IJC2" s="108"/>
      <c r="IJD2" s="108"/>
      <c r="IJE2" s="108"/>
      <c r="IJF2" s="108"/>
      <c r="IJG2" s="108"/>
      <c r="IJH2" s="108"/>
      <c r="IJI2" s="108"/>
      <c r="IJJ2" s="108"/>
      <c r="IJK2" s="108"/>
      <c r="IJL2" s="108"/>
      <c r="IJM2" s="108"/>
      <c r="IJN2" s="108"/>
      <c r="IJO2" s="108"/>
      <c r="IJP2" s="108"/>
      <c r="IJQ2" s="108"/>
      <c r="IJR2" s="108"/>
      <c r="IJS2" s="108"/>
      <c r="IJT2" s="108"/>
      <c r="IJU2" s="108"/>
      <c r="IJV2" s="108"/>
      <c r="IJW2" s="108"/>
      <c r="IJX2" s="108"/>
      <c r="IJY2" s="108"/>
      <c r="IJZ2" s="108"/>
      <c r="IKA2" s="108"/>
      <c r="IKB2" s="108"/>
      <c r="IKC2" s="108"/>
      <c r="IKD2" s="108"/>
      <c r="IKE2" s="108"/>
      <c r="IKF2" s="108"/>
      <c r="IKG2" s="108"/>
      <c r="IKH2" s="108"/>
      <c r="IKI2" s="108"/>
      <c r="IKJ2" s="108"/>
      <c r="IKK2" s="108"/>
      <c r="IKL2" s="108"/>
      <c r="IKM2" s="108"/>
      <c r="IKN2" s="108"/>
      <c r="IKO2" s="108"/>
      <c r="IKP2" s="108"/>
      <c r="IKQ2" s="108"/>
      <c r="IKR2" s="108"/>
      <c r="IKS2" s="108"/>
      <c r="IKT2" s="108"/>
      <c r="IKU2" s="108"/>
      <c r="IKV2" s="108"/>
      <c r="IKW2" s="108"/>
      <c r="IKX2" s="108"/>
      <c r="IKY2" s="108"/>
      <c r="IKZ2" s="108"/>
      <c r="ILA2" s="108"/>
      <c r="ILB2" s="108"/>
      <c r="ILC2" s="108"/>
      <c r="ILD2" s="108"/>
      <c r="ILE2" s="108"/>
      <c r="ILF2" s="108"/>
      <c r="ILG2" s="108"/>
      <c r="ILH2" s="108"/>
      <c r="ILI2" s="108"/>
      <c r="ILJ2" s="108"/>
      <c r="ILK2" s="108"/>
      <c r="ILL2" s="108"/>
      <c r="ILM2" s="108"/>
      <c r="ILN2" s="108"/>
      <c r="ILO2" s="108"/>
      <c r="ILP2" s="108"/>
      <c r="ILQ2" s="108"/>
      <c r="ILR2" s="108"/>
      <c r="ILS2" s="108"/>
      <c r="ILT2" s="108"/>
      <c r="ILU2" s="108"/>
      <c r="ILV2" s="108"/>
      <c r="ILW2" s="108"/>
      <c r="ILX2" s="108"/>
      <c r="ILY2" s="108"/>
      <c r="ILZ2" s="108"/>
      <c r="IMA2" s="108"/>
      <c r="IMB2" s="108"/>
      <c r="IMC2" s="108"/>
      <c r="IMD2" s="108"/>
      <c r="IME2" s="108"/>
      <c r="IMF2" s="108"/>
      <c r="IMG2" s="108"/>
      <c r="IMH2" s="108"/>
      <c r="IMI2" s="108"/>
      <c r="IMJ2" s="108"/>
      <c r="IMK2" s="108"/>
      <c r="IML2" s="108"/>
      <c r="IMM2" s="108"/>
      <c r="IMN2" s="108"/>
      <c r="IMO2" s="108"/>
      <c r="IMP2" s="108"/>
      <c r="IMQ2" s="108"/>
      <c r="IMR2" s="108"/>
      <c r="IMS2" s="108"/>
      <c r="IMT2" s="108"/>
      <c r="IMU2" s="108"/>
      <c r="IMV2" s="108"/>
      <c r="IMW2" s="108"/>
      <c r="IMX2" s="108"/>
      <c r="IMY2" s="108"/>
      <c r="IMZ2" s="108"/>
      <c r="INA2" s="108"/>
      <c r="INB2" s="108"/>
      <c r="INC2" s="108"/>
      <c r="IND2" s="108"/>
      <c r="INE2" s="108"/>
      <c r="INF2" s="108"/>
      <c r="ING2" s="108"/>
      <c r="INH2" s="108"/>
      <c r="INI2" s="108"/>
      <c r="INJ2" s="108"/>
      <c r="INK2" s="108"/>
      <c r="INL2" s="108"/>
      <c r="INM2" s="108"/>
      <c r="INN2" s="108"/>
      <c r="INO2" s="108"/>
      <c r="INP2" s="108"/>
      <c r="INQ2" s="108"/>
      <c r="INR2" s="108"/>
      <c r="INS2" s="108"/>
      <c r="INT2" s="108"/>
      <c r="INU2" s="108"/>
      <c r="INV2" s="108"/>
      <c r="INW2" s="108"/>
      <c r="INX2" s="108"/>
      <c r="INY2" s="108"/>
      <c r="INZ2" s="108"/>
      <c r="IOA2" s="108"/>
      <c r="IOB2" s="108"/>
      <c r="IOC2" s="108"/>
      <c r="IOD2" s="108"/>
      <c r="IOE2" s="108"/>
      <c r="IOF2" s="108"/>
      <c r="IOG2" s="108"/>
      <c r="IOH2" s="108"/>
      <c r="IOI2" s="108"/>
      <c r="IOJ2" s="108"/>
      <c r="IOK2" s="108"/>
      <c r="IOL2" s="108"/>
      <c r="IOM2" s="108"/>
      <c r="ION2" s="108"/>
      <c r="IOO2" s="108"/>
      <c r="IOP2" s="108"/>
      <c r="IOQ2" s="108"/>
      <c r="IOR2" s="108"/>
      <c r="IOS2" s="108"/>
      <c r="IOT2" s="108"/>
      <c r="IOU2" s="108"/>
      <c r="IOV2" s="108"/>
      <c r="IOW2" s="108"/>
      <c r="IOX2" s="108"/>
      <c r="IOY2" s="108"/>
      <c r="IOZ2" s="108"/>
      <c r="IPA2" s="108"/>
      <c r="IPB2" s="108"/>
      <c r="IPC2" s="108"/>
      <c r="IPD2" s="108"/>
      <c r="IPE2" s="108"/>
      <c r="IPF2" s="108"/>
      <c r="IPG2" s="108"/>
      <c r="IPH2" s="108"/>
      <c r="IPI2" s="108"/>
      <c r="IPJ2" s="108"/>
      <c r="IPK2" s="108"/>
      <c r="IPL2" s="108"/>
      <c r="IPM2" s="108"/>
      <c r="IPN2" s="108"/>
      <c r="IPO2" s="108"/>
      <c r="IPP2" s="108"/>
      <c r="IPQ2" s="108"/>
      <c r="IPR2" s="108"/>
      <c r="IPS2" s="108"/>
      <c r="IPT2" s="108"/>
      <c r="IPU2" s="108"/>
      <c r="IPV2" s="108"/>
      <c r="IPW2" s="108"/>
      <c r="IPX2" s="108"/>
      <c r="IPY2" s="108"/>
      <c r="IPZ2" s="108"/>
      <c r="IQA2" s="108"/>
      <c r="IQB2" s="108"/>
      <c r="IQC2" s="108"/>
      <c r="IQD2" s="108"/>
      <c r="IQE2" s="108"/>
      <c r="IQF2" s="108"/>
      <c r="IQG2" s="108"/>
      <c r="IQH2" s="108"/>
      <c r="IQI2" s="108"/>
      <c r="IQJ2" s="108"/>
      <c r="IQK2" s="108"/>
      <c r="IQL2" s="108"/>
      <c r="IQM2" s="108"/>
      <c r="IQN2" s="108"/>
      <c r="IQO2" s="108"/>
      <c r="IQP2" s="108"/>
      <c r="IQQ2" s="108"/>
      <c r="IQR2" s="108"/>
      <c r="IQS2" s="108"/>
      <c r="IQT2" s="108"/>
      <c r="IQU2" s="108"/>
      <c r="IQV2" s="108"/>
      <c r="IQW2" s="108"/>
      <c r="IQX2" s="108"/>
      <c r="IQY2" s="108"/>
      <c r="IQZ2" s="108"/>
      <c r="IRA2" s="108"/>
      <c r="IRB2" s="108"/>
      <c r="IRC2" s="108"/>
      <c r="IRD2" s="108"/>
      <c r="IRE2" s="108"/>
      <c r="IRF2" s="108"/>
      <c r="IRG2" s="108"/>
      <c r="IRH2" s="108"/>
      <c r="IRI2" s="108"/>
      <c r="IRJ2" s="108"/>
      <c r="IRK2" s="108"/>
      <c r="IRL2" s="108"/>
      <c r="IRM2" s="108"/>
      <c r="IRN2" s="108"/>
      <c r="IRO2" s="108"/>
      <c r="IRP2" s="108"/>
      <c r="IRQ2" s="108"/>
      <c r="IRR2" s="108"/>
      <c r="IRS2" s="108"/>
      <c r="IRT2" s="108"/>
      <c r="IRU2" s="108"/>
      <c r="IRV2" s="108"/>
      <c r="IRW2" s="108"/>
      <c r="IRX2" s="108"/>
      <c r="IRY2" s="108"/>
      <c r="IRZ2" s="108"/>
      <c r="ISA2" s="108"/>
      <c r="ISB2" s="108"/>
      <c r="ISC2" s="108"/>
      <c r="ISD2" s="108"/>
      <c r="ISE2" s="108"/>
      <c r="ISF2" s="108"/>
      <c r="ISG2" s="108"/>
      <c r="ISH2" s="108"/>
      <c r="ISI2" s="108"/>
      <c r="ISJ2" s="108"/>
      <c r="ISK2" s="108"/>
      <c r="ISL2" s="108"/>
      <c r="ISM2" s="108"/>
      <c r="ISN2" s="108"/>
      <c r="ISO2" s="108"/>
      <c r="ISP2" s="108"/>
      <c r="ISQ2" s="108"/>
      <c r="ISR2" s="108"/>
      <c r="ISS2" s="108"/>
      <c r="IST2" s="108"/>
      <c r="ISU2" s="108"/>
      <c r="ISV2" s="108"/>
      <c r="ISW2" s="108"/>
      <c r="ISX2" s="108"/>
      <c r="ISY2" s="108"/>
      <c r="ISZ2" s="108"/>
      <c r="ITA2" s="108"/>
      <c r="ITB2" s="108"/>
      <c r="ITC2" s="108"/>
      <c r="ITD2" s="108"/>
      <c r="ITE2" s="108"/>
      <c r="ITF2" s="108"/>
      <c r="ITG2" s="108"/>
      <c r="ITH2" s="108"/>
      <c r="ITI2" s="108"/>
      <c r="ITJ2" s="108"/>
      <c r="ITK2" s="108"/>
      <c r="ITL2" s="108"/>
      <c r="ITM2" s="108"/>
      <c r="ITN2" s="108"/>
      <c r="ITO2" s="108"/>
      <c r="ITP2" s="108"/>
      <c r="ITQ2" s="108"/>
      <c r="ITR2" s="108"/>
      <c r="ITS2" s="108"/>
      <c r="ITT2" s="108"/>
      <c r="ITU2" s="108"/>
      <c r="ITV2" s="108"/>
      <c r="ITW2" s="108"/>
      <c r="ITX2" s="108"/>
      <c r="ITY2" s="108"/>
      <c r="ITZ2" s="108"/>
      <c r="IUA2" s="108"/>
      <c r="IUB2" s="108"/>
      <c r="IUC2" s="108"/>
      <c r="IUD2" s="108"/>
      <c r="IUE2" s="108"/>
      <c r="IUF2" s="108"/>
      <c r="IUG2" s="108"/>
      <c r="IUH2" s="108"/>
      <c r="IUI2" s="108"/>
      <c r="IUJ2" s="108"/>
      <c r="IUK2" s="108"/>
      <c r="IUL2" s="108"/>
      <c r="IUM2" s="108"/>
      <c r="IUN2" s="108"/>
      <c r="IUO2" s="108"/>
      <c r="IUP2" s="108"/>
      <c r="IUQ2" s="108"/>
      <c r="IUR2" s="108"/>
      <c r="IUS2" s="108"/>
      <c r="IUT2" s="108"/>
      <c r="IUU2" s="108"/>
      <c r="IUV2" s="108"/>
      <c r="IUW2" s="108"/>
      <c r="IUX2" s="108"/>
      <c r="IUY2" s="108"/>
      <c r="IUZ2" s="108"/>
      <c r="IVA2" s="108"/>
      <c r="IVB2" s="108"/>
      <c r="IVC2" s="108"/>
      <c r="IVD2" s="108"/>
      <c r="IVE2" s="108"/>
      <c r="IVF2" s="108"/>
      <c r="IVG2" s="108"/>
      <c r="IVH2" s="108"/>
      <c r="IVI2" s="108"/>
      <c r="IVJ2" s="108"/>
      <c r="IVK2" s="108"/>
      <c r="IVL2" s="108"/>
      <c r="IVM2" s="108"/>
      <c r="IVN2" s="108"/>
      <c r="IVO2" s="108"/>
      <c r="IVP2" s="108"/>
      <c r="IVQ2" s="108"/>
      <c r="IVR2" s="108"/>
      <c r="IVS2" s="108"/>
      <c r="IVT2" s="108"/>
      <c r="IVU2" s="108"/>
      <c r="IVV2" s="108"/>
      <c r="IVW2" s="108"/>
      <c r="IVX2" s="108"/>
      <c r="IVY2" s="108"/>
      <c r="IVZ2" s="108"/>
      <c r="IWA2" s="108"/>
      <c r="IWB2" s="108"/>
      <c r="IWC2" s="108"/>
      <c r="IWD2" s="108"/>
      <c r="IWE2" s="108"/>
      <c r="IWF2" s="108"/>
      <c r="IWG2" s="108"/>
      <c r="IWH2" s="108"/>
      <c r="IWI2" s="108"/>
      <c r="IWJ2" s="108"/>
      <c r="IWK2" s="108"/>
      <c r="IWL2" s="108"/>
      <c r="IWM2" s="108"/>
      <c r="IWN2" s="108"/>
      <c r="IWO2" s="108"/>
      <c r="IWP2" s="108"/>
      <c r="IWQ2" s="108"/>
      <c r="IWR2" s="108"/>
      <c r="IWS2" s="108"/>
      <c r="IWT2" s="108"/>
      <c r="IWU2" s="108"/>
      <c r="IWV2" s="108"/>
      <c r="IWW2" s="108"/>
      <c r="IWX2" s="108"/>
      <c r="IWY2" s="108"/>
      <c r="IWZ2" s="108"/>
      <c r="IXA2" s="108"/>
      <c r="IXB2" s="108"/>
      <c r="IXC2" s="108"/>
      <c r="IXD2" s="108"/>
      <c r="IXE2" s="108"/>
      <c r="IXF2" s="108"/>
      <c r="IXG2" s="108"/>
      <c r="IXH2" s="108"/>
      <c r="IXI2" s="108"/>
      <c r="IXJ2" s="108"/>
      <c r="IXK2" s="108"/>
      <c r="IXL2" s="108"/>
      <c r="IXM2" s="108"/>
      <c r="IXN2" s="108"/>
      <c r="IXO2" s="108"/>
      <c r="IXP2" s="108"/>
      <c r="IXQ2" s="108"/>
      <c r="IXR2" s="108"/>
      <c r="IXS2" s="108"/>
      <c r="IXT2" s="108"/>
      <c r="IXU2" s="108"/>
      <c r="IXV2" s="108"/>
      <c r="IXW2" s="108"/>
      <c r="IXX2" s="108"/>
      <c r="IXY2" s="108"/>
      <c r="IXZ2" s="108"/>
      <c r="IYA2" s="108"/>
      <c r="IYB2" s="108"/>
      <c r="IYC2" s="108"/>
      <c r="IYD2" s="108"/>
      <c r="IYE2" s="108"/>
      <c r="IYF2" s="108"/>
      <c r="IYG2" s="108"/>
      <c r="IYH2" s="108"/>
      <c r="IYI2" s="108"/>
      <c r="IYJ2" s="108"/>
      <c r="IYK2" s="108"/>
      <c r="IYL2" s="108"/>
      <c r="IYM2" s="108"/>
      <c r="IYN2" s="108"/>
      <c r="IYO2" s="108"/>
      <c r="IYP2" s="108"/>
      <c r="IYQ2" s="108"/>
      <c r="IYR2" s="108"/>
      <c r="IYS2" s="108"/>
      <c r="IYT2" s="108"/>
      <c r="IYU2" s="108"/>
      <c r="IYV2" s="108"/>
      <c r="IYW2" s="108"/>
      <c r="IYX2" s="108"/>
      <c r="IYY2" s="108"/>
      <c r="IYZ2" s="108"/>
      <c r="IZA2" s="108"/>
      <c r="IZB2" s="108"/>
      <c r="IZC2" s="108"/>
      <c r="IZD2" s="108"/>
      <c r="IZE2" s="108"/>
      <c r="IZF2" s="108"/>
      <c r="IZG2" s="108"/>
      <c r="IZH2" s="108"/>
      <c r="IZI2" s="108"/>
      <c r="IZJ2" s="108"/>
      <c r="IZK2" s="108"/>
      <c r="IZL2" s="108"/>
      <c r="IZM2" s="108"/>
      <c r="IZN2" s="108"/>
      <c r="IZO2" s="108"/>
      <c r="IZP2" s="108"/>
      <c r="IZQ2" s="108"/>
      <c r="IZR2" s="108"/>
      <c r="IZS2" s="108"/>
      <c r="IZT2" s="108"/>
      <c r="IZU2" s="108"/>
      <c r="IZV2" s="108"/>
      <c r="IZW2" s="108"/>
      <c r="IZX2" s="108"/>
      <c r="IZY2" s="108"/>
      <c r="IZZ2" s="108"/>
      <c r="JAA2" s="108"/>
      <c r="JAB2" s="108"/>
      <c r="JAC2" s="108"/>
      <c r="JAD2" s="108"/>
      <c r="JAE2" s="108"/>
      <c r="JAF2" s="108"/>
      <c r="JAG2" s="108"/>
      <c r="JAH2" s="108"/>
      <c r="JAI2" s="108"/>
      <c r="JAJ2" s="108"/>
      <c r="JAK2" s="108"/>
      <c r="JAL2" s="108"/>
      <c r="JAM2" s="108"/>
      <c r="JAN2" s="108"/>
      <c r="JAO2" s="108"/>
      <c r="JAP2" s="108"/>
      <c r="JAQ2" s="108"/>
      <c r="JAR2" s="108"/>
      <c r="JAS2" s="108"/>
      <c r="JAT2" s="108"/>
      <c r="JAU2" s="108"/>
      <c r="JAV2" s="108"/>
      <c r="JAW2" s="108"/>
      <c r="JAX2" s="108"/>
      <c r="JAY2" s="108"/>
      <c r="JAZ2" s="108"/>
      <c r="JBA2" s="108"/>
      <c r="JBB2" s="108"/>
      <c r="JBC2" s="108"/>
      <c r="JBD2" s="108"/>
      <c r="JBE2" s="108"/>
      <c r="JBF2" s="108"/>
      <c r="JBG2" s="108"/>
      <c r="JBH2" s="108"/>
      <c r="JBI2" s="108"/>
      <c r="JBJ2" s="108"/>
      <c r="JBK2" s="108"/>
      <c r="JBL2" s="108"/>
      <c r="JBM2" s="108"/>
      <c r="JBN2" s="108"/>
      <c r="JBO2" s="108"/>
      <c r="JBP2" s="108"/>
      <c r="JBQ2" s="108"/>
      <c r="JBR2" s="108"/>
      <c r="JBS2" s="108"/>
      <c r="JBT2" s="108"/>
      <c r="JBU2" s="108"/>
      <c r="JBV2" s="108"/>
      <c r="JBW2" s="108"/>
      <c r="JBX2" s="108"/>
      <c r="JBY2" s="108"/>
      <c r="JBZ2" s="108"/>
      <c r="JCA2" s="108"/>
      <c r="JCB2" s="108"/>
      <c r="JCC2" s="108"/>
      <c r="JCD2" s="108"/>
      <c r="JCE2" s="108"/>
      <c r="JCF2" s="108"/>
      <c r="JCG2" s="108"/>
      <c r="JCH2" s="108"/>
      <c r="JCI2" s="108"/>
      <c r="JCJ2" s="108"/>
      <c r="JCK2" s="108"/>
      <c r="JCL2" s="108"/>
      <c r="JCM2" s="108"/>
      <c r="JCN2" s="108"/>
      <c r="JCO2" s="108"/>
      <c r="JCP2" s="108"/>
      <c r="JCQ2" s="108"/>
      <c r="JCR2" s="108"/>
      <c r="JCS2" s="108"/>
      <c r="JCT2" s="108"/>
      <c r="JCU2" s="108"/>
      <c r="JCV2" s="108"/>
      <c r="JCW2" s="108"/>
      <c r="JCX2" s="108"/>
      <c r="JCY2" s="108"/>
      <c r="JCZ2" s="108"/>
      <c r="JDA2" s="108"/>
      <c r="JDB2" s="108"/>
      <c r="JDC2" s="108"/>
      <c r="JDD2" s="108"/>
      <c r="JDE2" s="108"/>
      <c r="JDF2" s="108"/>
      <c r="JDG2" s="108"/>
      <c r="JDH2" s="108"/>
      <c r="JDI2" s="108"/>
      <c r="JDJ2" s="108"/>
      <c r="JDK2" s="108"/>
      <c r="JDL2" s="108"/>
      <c r="JDM2" s="108"/>
      <c r="JDN2" s="108"/>
      <c r="JDO2" s="108"/>
      <c r="JDP2" s="108"/>
      <c r="JDQ2" s="108"/>
      <c r="JDR2" s="108"/>
      <c r="JDS2" s="108"/>
      <c r="JDT2" s="108"/>
      <c r="JDU2" s="108"/>
      <c r="JDV2" s="108"/>
      <c r="JDW2" s="108"/>
      <c r="JDX2" s="108"/>
      <c r="JDY2" s="108"/>
      <c r="JDZ2" s="108"/>
      <c r="JEA2" s="108"/>
      <c r="JEB2" s="108"/>
      <c r="JEC2" s="108"/>
      <c r="JED2" s="108"/>
      <c r="JEE2" s="108"/>
      <c r="JEF2" s="108"/>
      <c r="JEG2" s="108"/>
      <c r="JEH2" s="108"/>
      <c r="JEI2" s="108"/>
      <c r="JEJ2" s="108"/>
      <c r="JEK2" s="108"/>
      <c r="JEL2" s="108"/>
      <c r="JEM2" s="108"/>
      <c r="JEN2" s="108"/>
      <c r="JEO2" s="108"/>
      <c r="JEP2" s="108"/>
      <c r="JEQ2" s="108"/>
      <c r="JER2" s="108"/>
      <c r="JES2" s="108"/>
      <c r="JET2" s="108"/>
      <c r="JEU2" s="108"/>
      <c r="JEV2" s="108"/>
      <c r="JEW2" s="108"/>
      <c r="JEX2" s="108"/>
      <c r="JEY2" s="108"/>
      <c r="JEZ2" s="108"/>
      <c r="JFA2" s="108"/>
      <c r="JFB2" s="108"/>
      <c r="JFC2" s="108"/>
      <c r="JFD2" s="108"/>
      <c r="JFE2" s="108"/>
      <c r="JFF2" s="108"/>
      <c r="JFG2" s="108"/>
      <c r="JFH2" s="108"/>
      <c r="JFI2" s="108"/>
      <c r="JFJ2" s="108"/>
      <c r="JFK2" s="108"/>
      <c r="JFL2" s="108"/>
      <c r="JFM2" s="108"/>
      <c r="JFN2" s="108"/>
      <c r="JFO2" s="108"/>
      <c r="JFP2" s="108"/>
      <c r="JFQ2" s="108"/>
      <c r="JFR2" s="108"/>
      <c r="JFS2" s="108"/>
      <c r="JFT2" s="108"/>
      <c r="JFU2" s="108"/>
      <c r="JFV2" s="108"/>
      <c r="JFW2" s="108"/>
      <c r="JFX2" s="108"/>
      <c r="JFY2" s="108"/>
      <c r="JFZ2" s="108"/>
      <c r="JGA2" s="108"/>
      <c r="JGB2" s="108"/>
      <c r="JGC2" s="108"/>
      <c r="JGD2" s="108"/>
      <c r="JGE2" s="108"/>
      <c r="JGF2" s="108"/>
      <c r="JGG2" s="108"/>
      <c r="JGH2" s="108"/>
      <c r="JGI2" s="108"/>
      <c r="JGJ2" s="108"/>
      <c r="JGK2" s="108"/>
      <c r="JGL2" s="108"/>
      <c r="JGM2" s="108"/>
      <c r="JGN2" s="108"/>
      <c r="JGO2" s="108"/>
      <c r="JGP2" s="108"/>
      <c r="JGQ2" s="108"/>
      <c r="JGR2" s="108"/>
      <c r="JGS2" s="108"/>
      <c r="JGT2" s="108"/>
      <c r="JGU2" s="108"/>
      <c r="JGV2" s="108"/>
      <c r="JGW2" s="108"/>
      <c r="JGX2" s="108"/>
      <c r="JGY2" s="108"/>
      <c r="JGZ2" s="108"/>
      <c r="JHA2" s="108"/>
      <c r="JHB2" s="108"/>
      <c r="JHC2" s="108"/>
      <c r="JHD2" s="108"/>
      <c r="JHE2" s="108"/>
      <c r="JHF2" s="108"/>
      <c r="JHG2" s="108"/>
      <c r="JHH2" s="108"/>
      <c r="JHI2" s="108"/>
      <c r="JHJ2" s="108"/>
      <c r="JHK2" s="108"/>
      <c r="JHL2" s="108"/>
      <c r="JHM2" s="108"/>
      <c r="JHN2" s="108"/>
      <c r="JHO2" s="108"/>
      <c r="JHP2" s="108"/>
      <c r="JHQ2" s="108"/>
      <c r="JHR2" s="108"/>
      <c r="JHS2" s="108"/>
      <c r="JHT2" s="108"/>
      <c r="JHU2" s="108"/>
      <c r="JHV2" s="108"/>
      <c r="JHW2" s="108"/>
      <c r="JHX2" s="108"/>
      <c r="JHY2" s="108"/>
      <c r="JHZ2" s="108"/>
      <c r="JIA2" s="108"/>
      <c r="JIB2" s="108"/>
      <c r="JIC2" s="108"/>
      <c r="JID2" s="108"/>
      <c r="JIE2" s="108"/>
      <c r="JIF2" s="108"/>
      <c r="JIG2" s="108"/>
      <c r="JIH2" s="108"/>
      <c r="JII2" s="108"/>
      <c r="JIJ2" s="108"/>
      <c r="JIK2" s="108"/>
      <c r="JIL2" s="108"/>
      <c r="JIM2" s="108"/>
      <c r="JIN2" s="108"/>
      <c r="JIO2" s="108"/>
      <c r="JIP2" s="108"/>
      <c r="JIQ2" s="108"/>
      <c r="JIR2" s="108"/>
      <c r="JIS2" s="108"/>
      <c r="JIT2" s="108"/>
      <c r="JIU2" s="108"/>
      <c r="JIV2" s="108"/>
      <c r="JIW2" s="108"/>
      <c r="JIX2" s="108"/>
      <c r="JIY2" s="108"/>
      <c r="JIZ2" s="108"/>
      <c r="JJA2" s="108"/>
      <c r="JJB2" s="108"/>
      <c r="JJC2" s="108"/>
      <c r="JJD2" s="108"/>
      <c r="JJE2" s="108"/>
      <c r="JJF2" s="108"/>
      <c r="JJG2" s="108"/>
      <c r="JJH2" s="108"/>
      <c r="JJI2" s="108"/>
      <c r="JJJ2" s="108"/>
      <c r="JJK2" s="108"/>
      <c r="JJL2" s="108"/>
      <c r="JJM2" s="108"/>
      <c r="JJN2" s="108"/>
      <c r="JJO2" s="108"/>
      <c r="JJP2" s="108"/>
      <c r="JJQ2" s="108"/>
      <c r="JJR2" s="108"/>
      <c r="JJS2" s="108"/>
      <c r="JJT2" s="108"/>
      <c r="JJU2" s="108"/>
      <c r="JJV2" s="108"/>
      <c r="JJW2" s="108"/>
      <c r="JJX2" s="108"/>
      <c r="JJY2" s="108"/>
      <c r="JJZ2" s="108"/>
      <c r="JKA2" s="108"/>
      <c r="JKB2" s="108"/>
      <c r="JKC2" s="108"/>
      <c r="JKD2" s="108"/>
      <c r="JKE2" s="108"/>
      <c r="JKF2" s="108"/>
      <c r="JKG2" s="108"/>
      <c r="JKH2" s="108"/>
      <c r="JKI2" s="108"/>
      <c r="JKJ2" s="108"/>
      <c r="JKK2" s="108"/>
      <c r="JKL2" s="108"/>
      <c r="JKM2" s="108"/>
      <c r="JKN2" s="108"/>
      <c r="JKO2" s="108"/>
      <c r="JKP2" s="108"/>
      <c r="JKQ2" s="108"/>
      <c r="JKR2" s="108"/>
      <c r="JKS2" s="108"/>
      <c r="JKT2" s="108"/>
      <c r="JKU2" s="108"/>
      <c r="JKV2" s="108"/>
      <c r="JKW2" s="108"/>
      <c r="JKX2" s="108"/>
      <c r="JKY2" s="108"/>
      <c r="JKZ2" s="108"/>
      <c r="JLA2" s="108"/>
      <c r="JLB2" s="108"/>
      <c r="JLC2" s="108"/>
      <c r="JLD2" s="108"/>
      <c r="JLE2" s="108"/>
      <c r="JLF2" s="108"/>
      <c r="JLG2" s="108"/>
      <c r="JLH2" s="108"/>
      <c r="JLI2" s="108"/>
      <c r="JLJ2" s="108"/>
      <c r="JLK2" s="108"/>
      <c r="JLL2" s="108"/>
      <c r="JLM2" s="108"/>
      <c r="JLN2" s="108"/>
      <c r="JLO2" s="108"/>
      <c r="JLP2" s="108"/>
      <c r="JLQ2" s="108"/>
      <c r="JLR2" s="108"/>
      <c r="JLS2" s="108"/>
      <c r="JLT2" s="108"/>
      <c r="JLU2" s="108"/>
      <c r="JLV2" s="108"/>
      <c r="JLW2" s="108"/>
      <c r="JLX2" s="108"/>
      <c r="JLY2" s="108"/>
      <c r="JLZ2" s="108"/>
      <c r="JMA2" s="108"/>
      <c r="JMB2" s="108"/>
      <c r="JMC2" s="108"/>
      <c r="JMD2" s="108"/>
      <c r="JME2" s="108"/>
      <c r="JMF2" s="108"/>
      <c r="JMG2" s="108"/>
      <c r="JMH2" s="108"/>
      <c r="JMI2" s="108"/>
      <c r="JMJ2" s="108"/>
      <c r="JMK2" s="108"/>
      <c r="JML2" s="108"/>
      <c r="JMM2" s="108"/>
      <c r="JMN2" s="108"/>
      <c r="JMO2" s="108"/>
      <c r="JMP2" s="108"/>
      <c r="JMQ2" s="108"/>
      <c r="JMR2" s="108"/>
      <c r="JMS2" s="108"/>
      <c r="JMT2" s="108"/>
      <c r="JMU2" s="108"/>
      <c r="JMV2" s="108"/>
      <c r="JMW2" s="108"/>
      <c r="JMX2" s="108"/>
      <c r="JMY2" s="108"/>
      <c r="JMZ2" s="108"/>
      <c r="JNA2" s="108"/>
      <c r="JNB2" s="108"/>
      <c r="JNC2" s="108"/>
      <c r="JND2" s="108"/>
      <c r="JNE2" s="108"/>
      <c r="JNF2" s="108"/>
      <c r="JNG2" s="108"/>
      <c r="JNH2" s="108"/>
      <c r="JNI2" s="108"/>
      <c r="JNJ2" s="108"/>
      <c r="JNK2" s="108"/>
      <c r="JNL2" s="108"/>
      <c r="JNM2" s="108"/>
      <c r="JNN2" s="108"/>
      <c r="JNO2" s="108"/>
      <c r="JNP2" s="108"/>
      <c r="JNQ2" s="108"/>
      <c r="JNR2" s="108"/>
      <c r="JNS2" s="108"/>
      <c r="JNT2" s="108"/>
      <c r="JNU2" s="108"/>
      <c r="JNV2" s="108"/>
      <c r="JNW2" s="108"/>
      <c r="JNX2" s="108"/>
      <c r="JNY2" s="108"/>
      <c r="JNZ2" s="108"/>
      <c r="JOA2" s="108"/>
      <c r="JOB2" s="108"/>
      <c r="JOC2" s="108"/>
      <c r="JOD2" s="108"/>
      <c r="JOE2" s="108"/>
      <c r="JOF2" s="108"/>
      <c r="JOG2" s="108"/>
      <c r="JOH2" s="108"/>
      <c r="JOI2" s="108"/>
      <c r="JOJ2" s="108"/>
      <c r="JOK2" s="108"/>
      <c r="JOL2" s="108"/>
      <c r="JOM2" s="108"/>
      <c r="JON2" s="108"/>
      <c r="JOO2" s="108"/>
      <c r="JOP2" s="108"/>
      <c r="JOQ2" s="108"/>
      <c r="JOR2" s="108"/>
      <c r="JOS2" s="108"/>
      <c r="JOT2" s="108"/>
      <c r="JOU2" s="108"/>
      <c r="JOV2" s="108"/>
      <c r="JOW2" s="108"/>
      <c r="JOX2" s="108"/>
      <c r="JOY2" s="108"/>
      <c r="JOZ2" s="108"/>
      <c r="JPA2" s="108"/>
      <c r="JPB2" s="108"/>
      <c r="JPC2" s="108"/>
      <c r="JPD2" s="108"/>
      <c r="JPE2" s="108"/>
      <c r="JPF2" s="108"/>
      <c r="JPG2" s="108"/>
      <c r="JPH2" s="108"/>
      <c r="JPI2" s="108"/>
      <c r="JPJ2" s="108"/>
      <c r="JPK2" s="108"/>
      <c r="JPL2" s="108"/>
      <c r="JPM2" s="108"/>
      <c r="JPN2" s="108"/>
      <c r="JPO2" s="108"/>
      <c r="JPP2" s="108"/>
      <c r="JPQ2" s="108"/>
      <c r="JPR2" s="108"/>
      <c r="JPS2" s="108"/>
      <c r="JPT2" s="108"/>
      <c r="JPU2" s="108"/>
      <c r="JPV2" s="108"/>
      <c r="JPW2" s="108"/>
      <c r="JPX2" s="108"/>
      <c r="JPY2" s="108"/>
      <c r="JPZ2" s="108"/>
      <c r="JQA2" s="108"/>
      <c r="JQB2" s="108"/>
      <c r="JQC2" s="108"/>
      <c r="JQD2" s="108"/>
      <c r="JQE2" s="108"/>
      <c r="JQF2" s="108"/>
      <c r="JQG2" s="108"/>
      <c r="JQH2" s="108"/>
      <c r="JQI2" s="108"/>
      <c r="JQJ2" s="108"/>
      <c r="JQK2" s="108"/>
      <c r="JQL2" s="108"/>
      <c r="JQM2" s="108"/>
      <c r="JQN2" s="108"/>
      <c r="JQO2" s="108"/>
      <c r="JQP2" s="108"/>
      <c r="JQQ2" s="108"/>
      <c r="JQR2" s="108"/>
      <c r="JQS2" s="108"/>
      <c r="JQT2" s="108"/>
      <c r="JQU2" s="108"/>
      <c r="JQV2" s="108"/>
      <c r="JQW2" s="108"/>
      <c r="JQX2" s="108"/>
      <c r="JQY2" s="108"/>
      <c r="JQZ2" s="108"/>
      <c r="JRA2" s="108"/>
      <c r="JRB2" s="108"/>
      <c r="JRC2" s="108"/>
      <c r="JRD2" s="108"/>
      <c r="JRE2" s="108"/>
      <c r="JRF2" s="108"/>
      <c r="JRG2" s="108"/>
      <c r="JRH2" s="108"/>
      <c r="JRI2" s="108"/>
      <c r="JRJ2" s="108"/>
      <c r="JRK2" s="108"/>
      <c r="JRL2" s="108"/>
      <c r="JRM2" s="108"/>
      <c r="JRN2" s="108"/>
      <c r="JRO2" s="108"/>
      <c r="JRP2" s="108"/>
      <c r="JRQ2" s="108"/>
      <c r="JRR2" s="108"/>
      <c r="JRS2" s="108"/>
      <c r="JRT2" s="108"/>
      <c r="JRU2" s="108"/>
      <c r="JRV2" s="108"/>
      <c r="JRW2" s="108"/>
      <c r="JRX2" s="108"/>
      <c r="JRY2" s="108"/>
      <c r="JRZ2" s="108"/>
      <c r="JSA2" s="108"/>
      <c r="JSB2" s="108"/>
      <c r="JSC2" s="108"/>
      <c r="JSD2" s="108"/>
      <c r="JSE2" s="108"/>
      <c r="JSF2" s="108"/>
      <c r="JSG2" s="108"/>
      <c r="JSH2" s="108"/>
      <c r="JSI2" s="108"/>
      <c r="JSJ2" s="108"/>
      <c r="JSK2" s="108"/>
      <c r="JSL2" s="108"/>
      <c r="JSM2" s="108"/>
      <c r="JSN2" s="108"/>
      <c r="JSO2" s="108"/>
      <c r="JSP2" s="108"/>
      <c r="JSQ2" s="108"/>
      <c r="JSR2" s="108"/>
      <c r="JSS2" s="108"/>
      <c r="JST2" s="108"/>
      <c r="JSU2" s="108"/>
      <c r="JSV2" s="108"/>
      <c r="JSW2" s="108"/>
      <c r="JSX2" s="108"/>
      <c r="JSY2" s="108"/>
      <c r="JSZ2" s="108"/>
      <c r="JTA2" s="108"/>
      <c r="JTB2" s="108"/>
      <c r="JTC2" s="108"/>
      <c r="JTD2" s="108"/>
      <c r="JTE2" s="108"/>
      <c r="JTF2" s="108"/>
      <c r="JTG2" s="108"/>
      <c r="JTH2" s="108"/>
      <c r="JTI2" s="108"/>
      <c r="JTJ2" s="108"/>
      <c r="JTK2" s="108"/>
      <c r="JTL2" s="108"/>
      <c r="JTM2" s="108"/>
      <c r="JTN2" s="108"/>
      <c r="JTO2" s="108"/>
      <c r="JTP2" s="108"/>
      <c r="JTQ2" s="108"/>
      <c r="JTR2" s="108"/>
      <c r="JTS2" s="108"/>
      <c r="JTT2" s="108"/>
      <c r="JTU2" s="108"/>
      <c r="JTV2" s="108"/>
      <c r="JTW2" s="108"/>
      <c r="JTX2" s="108"/>
      <c r="JTY2" s="108"/>
      <c r="JTZ2" s="108"/>
      <c r="JUA2" s="108"/>
      <c r="JUB2" s="108"/>
      <c r="JUC2" s="108"/>
      <c r="JUD2" s="108"/>
      <c r="JUE2" s="108"/>
      <c r="JUF2" s="108"/>
      <c r="JUG2" s="108"/>
      <c r="JUH2" s="108"/>
      <c r="JUI2" s="108"/>
      <c r="JUJ2" s="108"/>
      <c r="JUK2" s="108"/>
      <c r="JUL2" s="108"/>
      <c r="JUM2" s="108"/>
      <c r="JUN2" s="108"/>
      <c r="JUO2" s="108"/>
      <c r="JUP2" s="108"/>
      <c r="JUQ2" s="108"/>
      <c r="JUR2" s="108"/>
      <c r="JUS2" s="108"/>
      <c r="JUT2" s="108"/>
      <c r="JUU2" s="108"/>
      <c r="JUV2" s="108"/>
      <c r="JUW2" s="108"/>
      <c r="JUX2" s="108"/>
      <c r="JUY2" s="108"/>
      <c r="JUZ2" s="108"/>
      <c r="JVA2" s="108"/>
      <c r="JVB2" s="108"/>
      <c r="JVC2" s="108"/>
      <c r="JVD2" s="108"/>
      <c r="JVE2" s="108"/>
      <c r="JVF2" s="108"/>
      <c r="JVG2" s="108"/>
      <c r="JVH2" s="108"/>
      <c r="JVI2" s="108"/>
      <c r="JVJ2" s="108"/>
      <c r="JVK2" s="108"/>
      <c r="JVL2" s="108"/>
      <c r="JVM2" s="108"/>
      <c r="JVN2" s="108"/>
      <c r="JVO2" s="108"/>
      <c r="JVP2" s="108"/>
      <c r="JVQ2" s="108"/>
      <c r="JVR2" s="108"/>
      <c r="JVS2" s="108"/>
      <c r="JVT2" s="108"/>
      <c r="JVU2" s="108"/>
      <c r="JVV2" s="108"/>
      <c r="JVW2" s="108"/>
      <c r="JVX2" s="108"/>
      <c r="JVY2" s="108"/>
      <c r="JVZ2" s="108"/>
      <c r="JWA2" s="108"/>
      <c r="JWB2" s="108"/>
      <c r="JWC2" s="108"/>
      <c r="JWD2" s="108"/>
      <c r="JWE2" s="108"/>
      <c r="JWF2" s="108"/>
      <c r="JWG2" s="108"/>
      <c r="JWH2" s="108"/>
      <c r="JWI2" s="108"/>
      <c r="JWJ2" s="108"/>
      <c r="JWK2" s="108"/>
      <c r="JWL2" s="108"/>
      <c r="JWM2" s="108"/>
      <c r="JWN2" s="108"/>
      <c r="JWO2" s="108"/>
      <c r="JWP2" s="108"/>
      <c r="JWQ2" s="108"/>
      <c r="JWR2" s="108"/>
      <c r="JWS2" s="108"/>
      <c r="JWT2" s="108"/>
      <c r="JWU2" s="108"/>
      <c r="JWV2" s="108"/>
      <c r="JWW2" s="108"/>
      <c r="JWX2" s="108"/>
      <c r="JWY2" s="108"/>
      <c r="JWZ2" s="108"/>
      <c r="JXA2" s="108"/>
      <c r="JXB2" s="108"/>
      <c r="JXC2" s="108"/>
      <c r="JXD2" s="108"/>
      <c r="JXE2" s="108"/>
      <c r="JXF2" s="108"/>
      <c r="JXG2" s="108"/>
      <c r="JXH2" s="108"/>
      <c r="JXI2" s="108"/>
      <c r="JXJ2" s="108"/>
      <c r="JXK2" s="108"/>
      <c r="JXL2" s="108"/>
      <c r="JXM2" s="108"/>
      <c r="JXN2" s="108"/>
      <c r="JXO2" s="108"/>
      <c r="JXP2" s="108"/>
      <c r="JXQ2" s="108"/>
      <c r="JXR2" s="108"/>
      <c r="JXS2" s="108"/>
      <c r="JXT2" s="108"/>
      <c r="JXU2" s="108"/>
      <c r="JXV2" s="108"/>
      <c r="JXW2" s="108"/>
      <c r="JXX2" s="108"/>
      <c r="JXY2" s="108"/>
      <c r="JXZ2" s="108"/>
      <c r="JYA2" s="108"/>
      <c r="JYB2" s="108"/>
      <c r="JYC2" s="108"/>
      <c r="JYD2" s="108"/>
      <c r="JYE2" s="108"/>
      <c r="JYF2" s="108"/>
      <c r="JYG2" s="108"/>
      <c r="JYH2" s="108"/>
      <c r="JYI2" s="108"/>
      <c r="JYJ2" s="108"/>
      <c r="JYK2" s="108"/>
      <c r="JYL2" s="108"/>
      <c r="JYM2" s="108"/>
      <c r="JYN2" s="108"/>
      <c r="JYO2" s="108"/>
      <c r="JYP2" s="108"/>
      <c r="JYQ2" s="108"/>
      <c r="JYR2" s="108"/>
      <c r="JYS2" s="108"/>
      <c r="JYT2" s="108"/>
      <c r="JYU2" s="108"/>
      <c r="JYV2" s="108"/>
      <c r="JYW2" s="108"/>
      <c r="JYX2" s="108"/>
      <c r="JYY2" s="108"/>
      <c r="JYZ2" s="108"/>
      <c r="JZA2" s="108"/>
      <c r="JZB2" s="108"/>
      <c r="JZC2" s="108"/>
      <c r="JZD2" s="108"/>
      <c r="JZE2" s="108"/>
      <c r="JZF2" s="108"/>
      <c r="JZG2" s="108"/>
      <c r="JZH2" s="108"/>
      <c r="JZI2" s="108"/>
      <c r="JZJ2" s="108"/>
      <c r="JZK2" s="108"/>
      <c r="JZL2" s="108"/>
      <c r="JZM2" s="108"/>
      <c r="JZN2" s="108"/>
      <c r="JZO2" s="108"/>
      <c r="JZP2" s="108"/>
      <c r="JZQ2" s="108"/>
      <c r="JZR2" s="108"/>
      <c r="JZS2" s="108"/>
      <c r="JZT2" s="108"/>
      <c r="JZU2" s="108"/>
      <c r="JZV2" s="108"/>
      <c r="JZW2" s="108"/>
      <c r="JZX2" s="108"/>
      <c r="JZY2" s="108"/>
      <c r="JZZ2" s="108"/>
      <c r="KAA2" s="108"/>
      <c r="KAB2" s="108"/>
      <c r="KAC2" s="108"/>
      <c r="KAD2" s="108"/>
      <c r="KAE2" s="108"/>
      <c r="KAF2" s="108"/>
      <c r="KAG2" s="108"/>
      <c r="KAH2" s="108"/>
      <c r="KAI2" s="108"/>
      <c r="KAJ2" s="108"/>
      <c r="KAK2" s="108"/>
      <c r="KAL2" s="108"/>
      <c r="KAM2" s="108"/>
      <c r="KAN2" s="108"/>
      <c r="KAO2" s="108"/>
      <c r="KAP2" s="108"/>
      <c r="KAQ2" s="108"/>
      <c r="KAR2" s="108"/>
      <c r="KAS2" s="108"/>
      <c r="KAT2" s="108"/>
      <c r="KAU2" s="108"/>
      <c r="KAV2" s="108"/>
      <c r="KAW2" s="108"/>
      <c r="KAX2" s="108"/>
      <c r="KAY2" s="108"/>
      <c r="KAZ2" s="108"/>
      <c r="KBA2" s="108"/>
      <c r="KBB2" s="108"/>
      <c r="KBC2" s="108"/>
      <c r="KBD2" s="108"/>
      <c r="KBE2" s="108"/>
      <c r="KBF2" s="108"/>
      <c r="KBG2" s="108"/>
      <c r="KBH2" s="108"/>
      <c r="KBI2" s="108"/>
      <c r="KBJ2" s="108"/>
      <c r="KBK2" s="108"/>
      <c r="KBL2" s="108"/>
      <c r="KBM2" s="108"/>
      <c r="KBN2" s="108"/>
      <c r="KBO2" s="108"/>
      <c r="KBP2" s="108"/>
      <c r="KBQ2" s="108"/>
      <c r="KBR2" s="108"/>
      <c r="KBS2" s="108"/>
      <c r="KBT2" s="108"/>
      <c r="KBU2" s="108"/>
      <c r="KBV2" s="108"/>
      <c r="KBW2" s="108"/>
      <c r="KBX2" s="108"/>
      <c r="KBY2" s="108"/>
      <c r="KBZ2" s="108"/>
      <c r="KCA2" s="108"/>
      <c r="KCB2" s="108"/>
      <c r="KCC2" s="108"/>
      <c r="KCD2" s="108"/>
      <c r="KCE2" s="108"/>
      <c r="KCF2" s="108"/>
      <c r="KCG2" s="108"/>
      <c r="KCH2" s="108"/>
      <c r="KCI2" s="108"/>
      <c r="KCJ2" s="108"/>
      <c r="KCK2" s="108"/>
      <c r="KCL2" s="108"/>
      <c r="KCM2" s="108"/>
      <c r="KCN2" s="108"/>
      <c r="KCO2" s="108"/>
      <c r="KCP2" s="108"/>
      <c r="KCQ2" s="108"/>
      <c r="KCR2" s="108"/>
      <c r="KCS2" s="108"/>
      <c r="KCT2" s="108"/>
      <c r="KCU2" s="108"/>
      <c r="KCV2" s="108"/>
      <c r="KCW2" s="108"/>
      <c r="KCX2" s="108"/>
      <c r="KCY2" s="108"/>
      <c r="KCZ2" s="108"/>
      <c r="KDA2" s="108"/>
      <c r="KDB2" s="108"/>
      <c r="KDC2" s="108"/>
      <c r="KDD2" s="108"/>
      <c r="KDE2" s="108"/>
      <c r="KDF2" s="108"/>
      <c r="KDG2" s="108"/>
      <c r="KDH2" s="108"/>
      <c r="KDI2" s="108"/>
      <c r="KDJ2" s="108"/>
      <c r="KDK2" s="108"/>
      <c r="KDL2" s="108"/>
      <c r="KDM2" s="108"/>
      <c r="KDN2" s="108"/>
      <c r="KDO2" s="108"/>
      <c r="KDP2" s="108"/>
      <c r="KDQ2" s="108"/>
      <c r="KDR2" s="108"/>
      <c r="KDS2" s="108"/>
      <c r="KDT2" s="108"/>
      <c r="KDU2" s="108"/>
      <c r="KDV2" s="108"/>
      <c r="KDW2" s="108"/>
      <c r="KDX2" s="108"/>
      <c r="KDY2" s="108"/>
      <c r="KDZ2" s="108"/>
      <c r="KEA2" s="108"/>
      <c r="KEB2" s="108"/>
      <c r="KEC2" s="108"/>
      <c r="KED2" s="108"/>
      <c r="KEE2" s="108"/>
      <c r="KEF2" s="108"/>
      <c r="KEG2" s="108"/>
      <c r="KEH2" s="108"/>
      <c r="KEI2" s="108"/>
      <c r="KEJ2" s="108"/>
      <c r="KEK2" s="108"/>
      <c r="KEL2" s="108"/>
      <c r="KEM2" s="108"/>
      <c r="KEN2" s="108"/>
      <c r="KEO2" s="108"/>
      <c r="KEP2" s="108"/>
      <c r="KEQ2" s="108"/>
      <c r="KER2" s="108"/>
      <c r="KES2" s="108"/>
      <c r="KET2" s="108"/>
      <c r="KEU2" s="108"/>
      <c r="KEV2" s="108"/>
      <c r="KEW2" s="108"/>
      <c r="KEX2" s="108"/>
      <c r="KEY2" s="108"/>
      <c r="KEZ2" s="108"/>
      <c r="KFA2" s="108"/>
      <c r="KFB2" s="108"/>
      <c r="KFC2" s="108"/>
      <c r="KFD2" s="108"/>
      <c r="KFE2" s="108"/>
      <c r="KFF2" s="108"/>
      <c r="KFG2" s="108"/>
      <c r="KFH2" s="108"/>
      <c r="KFI2" s="108"/>
      <c r="KFJ2" s="108"/>
      <c r="KFK2" s="108"/>
      <c r="KFL2" s="108"/>
      <c r="KFM2" s="108"/>
      <c r="KFN2" s="108"/>
      <c r="KFO2" s="108"/>
      <c r="KFP2" s="108"/>
      <c r="KFQ2" s="108"/>
      <c r="KFR2" s="108"/>
      <c r="KFS2" s="108"/>
      <c r="KFT2" s="108"/>
      <c r="KFU2" s="108"/>
      <c r="KFV2" s="108"/>
      <c r="KFW2" s="108"/>
      <c r="KFX2" s="108"/>
      <c r="KFY2" s="108"/>
      <c r="KFZ2" s="108"/>
      <c r="KGA2" s="108"/>
      <c r="KGB2" s="108"/>
      <c r="KGC2" s="108"/>
      <c r="KGD2" s="108"/>
      <c r="KGE2" s="108"/>
      <c r="KGF2" s="108"/>
      <c r="KGG2" s="108"/>
      <c r="KGH2" s="108"/>
      <c r="KGI2" s="108"/>
      <c r="KGJ2" s="108"/>
      <c r="KGK2" s="108"/>
      <c r="KGL2" s="108"/>
      <c r="KGM2" s="108"/>
      <c r="KGN2" s="108"/>
      <c r="KGO2" s="108"/>
      <c r="KGP2" s="108"/>
      <c r="KGQ2" s="108"/>
      <c r="KGR2" s="108"/>
      <c r="KGS2" s="108"/>
      <c r="KGT2" s="108"/>
      <c r="KGU2" s="108"/>
      <c r="KGV2" s="108"/>
      <c r="KGW2" s="108"/>
      <c r="KGX2" s="108"/>
      <c r="KGY2" s="108"/>
      <c r="KGZ2" s="108"/>
      <c r="KHA2" s="108"/>
      <c r="KHB2" s="108"/>
      <c r="KHC2" s="108"/>
      <c r="KHD2" s="108"/>
      <c r="KHE2" s="108"/>
      <c r="KHF2" s="108"/>
      <c r="KHG2" s="108"/>
      <c r="KHH2" s="108"/>
      <c r="KHI2" s="108"/>
      <c r="KHJ2" s="108"/>
      <c r="KHK2" s="108"/>
      <c r="KHL2" s="108"/>
      <c r="KHM2" s="108"/>
      <c r="KHN2" s="108"/>
      <c r="KHO2" s="108"/>
      <c r="KHP2" s="108"/>
      <c r="KHQ2" s="108"/>
      <c r="KHR2" s="108"/>
      <c r="KHS2" s="108"/>
      <c r="KHT2" s="108"/>
      <c r="KHU2" s="108"/>
      <c r="KHV2" s="108"/>
      <c r="KHW2" s="108"/>
      <c r="KHX2" s="108"/>
      <c r="KHY2" s="108"/>
      <c r="KHZ2" s="108"/>
      <c r="KIA2" s="108"/>
      <c r="KIB2" s="108"/>
      <c r="KIC2" s="108"/>
      <c r="KID2" s="108"/>
      <c r="KIE2" s="108"/>
      <c r="KIF2" s="108"/>
      <c r="KIG2" s="108"/>
      <c r="KIH2" s="108"/>
      <c r="KII2" s="108"/>
      <c r="KIJ2" s="108"/>
      <c r="KIK2" s="108"/>
      <c r="KIL2" s="108"/>
      <c r="KIM2" s="108"/>
      <c r="KIN2" s="108"/>
      <c r="KIO2" s="108"/>
      <c r="KIP2" s="108"/>
      <c r="KIQ2" s="108"/>
      <c r="KIR2" s="108"/>
      <c r="KIS2" s="108"/>
      <c r="KIT2" s="108"/>
      <c r="KIU2" s="108"/>
      <c r="KIV2" s="108"/>
      <c r="KIW2" s="108"/>
      <c r="KIX2" s="108"/>
      <c r="KIY2" s="108"/>
      <c r="KIZ2" s="108"/>
      <c r="KJA2" s="108"/>
      <c r="KJB2" s="108"/>
      <c r="KJC2" s="108"/>
      <c r="KJD2" s="108"/>
      <c r="KJE2" s="108"/>
      <c r="KJF2" s="108"/>
      <c r="KJG2" s="108"/>
      <c r="KJH2" s="108"/>
      <c r="KJI2" s="108"/>
      <c r="KJJ2" s="108"/>
      <c r="KJK2" s="108"/>
      <c r="KJL2" s="108"/>
      <c r="KJM2" s="108"/>
      <c r="KJN2" s="108"/>
      <c r="KJO2" s="108"/>
      <c r="KJP2" s="108"/>
      <c r="KJQ2" s="108"/>
      <c r="KJR2" s="108"/>
      <c r="KJS2" s="108"/>
      <c r="KJT2" s="108"/>
      <c r="KJU2" s="108"/>
      <c r="KJV2" s="108"/>
      <c r="KJW2" s="108"/>
      <c r="KJX2" s="108"/>
      <c r="KJY2" s="108"/>
      <c r="KJZ2" s="108"/>
      <c r="KKA2" s="108"/>
      <c r="KKB2" s="108"/>
      <c r="KKC2" s="108"/>
      <c r="KKD2" s="108"/>
      <c r="KKE2" s="108"/>
      <c r="KKF2" s="108"/>
      <c r="KKG2" s="108"/>
      <c r="KKH2" s="108"/>
      <c r="KKI2" s="108"/>
      <c r="KKJ2" s="108"/>
      <c r="KKK2" s="108"/>
      <c r="KKL2" s="108"/>
      <c r="KKM2" s="108"/>
      <c r="KKN2" s="108"/>
      <c r="KKO2" s="108"/>
      <c r="KKP2" s="108"/>
      <c r="KKQ2" s="108"/>
      <c r="KKR2" s="108"/>
      <c r="KKS2" s="108"/>
      <c r="KKT2" s="108"/>
      <c r="KKU2" s="108"/>
      <c r="KKV2" s="108"/>
      <c r="KKW2" s="108"/>
      <c r="KKX2" s="108"/>
      <c r="KKY2" s="108"/>
      <c r="KKZ2" s="108"/>
      <c r="KLA2" s="108"/>
      <c r="KLB2" s="108"/>
      <c r="KLC2" s="108"/>
      <c r="KLD2" s="108"/>
      <c r="KLE2" s="108"/>
      <c r="KLF2" s="108"/>
      <c r="KLG2" s="108"/>
      <c r="KLH2" s="108"/>
      <c r="KLI2" s="108"/>
      <c r="KLJ2" s="108"/>
      <c r="KLK2" s="108"/>
      <c r="KLL2" s="108"/>
      <c r="KLM2" s="108"/>
      <c r="KLN2" s="108"/>
      <c r="KLO2" s="108"/>
      <c r="KLP2" s="108"/>
      <c r="KLQ2" s="108"/>
      <c r="KLR2" s="108"/>
      <c r="KLS2" s="108"/>
      <c r="KLT2" s="108"/>
      <c r="KLU2" s="108"/>
      <c r="KLV2" s="108"/>
      <c r="KLW2" s="108"/>
      <c r="KLX2" s="108"/>
      <c r="KLY2" s="108"/>
      <c r="KLZ2" s="108"/>
      <c r="KMA2" s="108"/>
      <c r="KMB2" s="108"/>
      <c r="KMC2" s="108"/>
      <c r="KMD2" s="108"/>
      <c r="KME2" s="108"/>
      <c r="KMF2" s="108"/>
      <c r="KMG2" s="108"/>
      <c r="KMH2" s="108"/>
      <c r="KMI2" s="108"/>
      <c r="KMJ2" s="108"/>
      <c r="KMK2" s="108"/>
      <c r="KML2" s="108"/>
      <c r="KMM2" s="108"/>
      <c r="KMN2" s="108"/>
      <c r="KMO2" s="108"/>
      <c r="KMP2" s="108"/>
      <c r="KMQ2" s="108"/>
      <c r="KMR2" s="108"/>
      <c r="KMS2" s="108"/>
      <c r="KMT2" s="108"/>
      <c r="KMU2" s="108"/>
      <c r="KMV2" s="108"/>
      <c r="KMW2" s="108"/>
      <c r="KMX2" s="108"/>
      <c r="KMY2" s="108"/>
      <c r="KMZ2" s="108"/>
      <c r="KNA2" s="108"/>
      <c r="KNB2" s="108"/>
      <c r="KNC2" s="108"/>
      <c r="KND2" s="108"/>
      <c r="KNE2" s="108"/>
      <c r="KNF2" s="108"/>
      <c r="KNG2" s="108"/>
      <c r="KNH2" s="108"/>
      <c r="KNI2" s="108"/>
      <c r="KNJ2" s="108"/>
      <c r="KNK2" s="108"/>
      <c r="KNL2" s="108"/>
      <c r="KNM2" s="108"/>
      <c r="KNN2" s="108"/>
      <c r="KNO2" s="108"/>
      <c r="KNP2" s="108"/>
      <c r="KNQ2" s="108"/>
      <c r="KNR2" s="108"/>
      <c r="KNS2" s="108"/>
      <c r="KNT2" s="108"/>
      <c r="KNU2" s="108"/>
      <c r="KNV2" s="108"/>
      <c r="KNW2" s="108"/>
      <c r="KNX2" s="108"/>
      <c r="KNY2" s="108"/>
      <c r="KNZ2" s="108"/>
      <c r="KOA2" s="108"/>
      <c r="KOB2" s="108"/>
      <c r="KOC2" s="108"/>
      <c r="KOD2" s="108"/>
      <c r="KOE2" s="108"/>
      <c r="KOF2" s="108"/>
      <c r="KOG2" s="108"/>
      <c r="KOH2" s="108"/>
      <c r="KOI2" s="108"/>
      <c r="KOJ2" s="108"/>
      <c r="KOK2" s="108"/>
      <c r="KOL2" s="108"/>
      <c r="KOM2" s="108"/>
      <c r="KON2" s="108"/>
      <c r="KOO2" s="108"/>
      <c r="KOP2" s="108"/>
      <c r="KOQ2" s="108"/>
      <c r="KOR2" s="108"/>
      <c r="KOS2" s="108"/>
      <c r="KOT2" s="108"/>
      <c r="KOU2" s="108"/>
      <c r="KOV2" s="108"/>
      <c r="KOW2" s="108"/>
      <c r="KOX2" s="108"/>
      <c r="KOY2" s="108"/>
      <c r="KOZ2" s="108"/>
      <c r="KPA2" s="108"/>
      <c r="KPB2" s="108"/>
      <c r="KPC2" s="108"/>
      <c r="KPD2" s="108"/>
      <c r="KPE2" s="108"/>
      <c r="KPF2" s="108"/>
      <c r="KPG2" s="108"/>
      <c r="KPH2" s="108"/>
      <c r="KPI2" s="108"/>
      <c r="KPJ2" s="108"/>
      <c r="KPK2" s="108"/>
      <c r="KPL2" s="108"/>
      <c r="KPM2" s="108"/>
      <c r="KPN2" s="108"/>
      <c r="KPO2" s="108"/>
      <c r="KPP2" s="108"/>
      <c r="KPQ2" s="108"/>
      <c r="KPR2" s="108"/>
      <c r="KPS2" s="108"/>
      <c r="KPT2" s="108"/>
      <c r="KPU2" s="108"/>
      <c r="KPV2" s="108"/>
      <c r="KPW2" s="108"/>
      <c r="KPX2" s="108"/>
      <c r="KPY2" s="108"/>
      <c r="KPZ2" s="108"/>
      <c r="KQA2" s="108"/>
      <c r="KQB2" s="108"/>
      <c r="KQC2" s="108"/>
      <c r="KQD2" s="108"/>
      <c r="KQE2" s="108"/>
      <c r="KQF2" s="108"/>
      <c r="KQG2" s="108"/>
      <c r="KQH2" s="108"/>
      <c r="KQI2" s="108"/>
      <c r="KQJ2" s="108"/>
      <c r="KQK2" s="108"/>
      <c r="KQL2" s="108"/>
      <c r="KQM2" s="108"/>
      <c r="KQN2" s="108"/>
      <c r="KQO2" s="108"/>
      <c r="KQP2" s="108"/>
      <c r="KQQ2" s="108"/>
      <c r="KQR2" s="108"/>
      <c r="KQS2" s="108"/>
      <c r="KQT2" s="108"/>
      <c r="KQU2" s="108"/>
      <c r="KQV2" s="108"/>
      <c r="KQW2" s="108"/>
      <c r="KQX2" s="108"/>
      <c r="KQY2" s="108"/>
      <c r="KQZ2" s="108"/>
      <c r="KRA2" s="108"/>
      <c r="KRB2" s="108"/>
      <c r="KRC2" s="108"/>
      <c r="KRD2" s="108"/>
      <c r="KRE2" s="108"/>
      <c r="KRF2" s="108"/>
      <c r="KRG2" s="108"/>
      <c r="KRH2" s="108"/>
      <c r="KRI2" s="108"/>
      <c r="KRJ2" s="108"/>
      <c r="KRK2" s="108"/>
      <c r="KRL2" s="108"/>
      <c r="KRM2" s="108"/>
      <c r="KRN2" s="108"/>
      <c r="KRO2" s="108"/>
      <c r="KRP2" s="108"/>
      <c r="KRQ2" s="108"/>
      <c r="KRR2" s="108"/>
      <c r="KRS2" s="108"/>
      <c r="KRT2" s="108"/>
      <c r="KRU2" s="108"/>
      <c r="KRV2" s="108"/>
      <c r="KRW2" s="108"/>
      <c r="KRX2" s="108"/>
      <c r="KRY2" s="108"/>
      <c r="KRZ2" s="108"/>
      <c r="KSA2" s="108"/>
      <c r="KSB2" s="108"/>
      <c r="KSC2" s="108"/>
      <c r="KSD2" s="108"/>
      <c r="KSE2" s="108"/>
      <c r="KSF2" s="108"/>
      <c r="KSG2" s="108"/>
      <c r="KSH2" s="108"/>
      <c r="KSI2" s="108"/>
      <c r="KSJ2" s="108"/>
      <c r="KSK2" s="108"/>
      <c r="KSL2" s="108"/>
      <c r="KSM2" s="108"/>
      <c r="KSN2" s="108"/>
      <c r="KSO2" s="108"/>
      <c r="KSP2" s="108"/>
      <c r="KSQ2" s="108"/>
      <c r="KSR2" s="108"/>
      <c r="KSS2" s="108"/>
      <c r="KST2" s="108"/>
      <c r="KSU2" s="108"/>
      <c r="KSV2" s="108"/>
      <c r="KSW2" s="108"/>
      <c r="KSX2" s="108"/>
      <c r="KSY2" s="108"/>
      <c r="KSZ2" s="108"/>
      <c r="KTA2" s="108"/>
      <c r="KTB2" s="108"/>
      <c r="KTC2" s="108"/>
      <c r="KTD2" s="108"/>
      <c r="KTE2" s="108"/>
      <c r="KTF2" s="108"/>
      <c r="KTG2" s="108"/>
      <c r="KTH2" s="108"/>
      <c r="KTI2" s="108"/>
      <c r="KTJ2" s="108"/>
      <c r="KTK2" s="108"/>
      <c r="KTL2" s="108"/>
      <c r="KTM2" s="108"/>
      <c r="KTN2" s="108"/>
      <c r="KTO2" s="108"/>
      <c r="KTP2" s="108"/>
      <c r="KTQ2" s="108"/>
      <c r="KTR2" s="108"/>
      <c r="KTS2" s="108"/>
      <c r="KTT2" s="108"/>
      <c r="KTU2" s="108"/>
      <c r="KTV2" s="108"/>
      <c r="KTW2" s="108"/>
      <c r="KTX2" s="108"/>
      <c r="KTY2" s="108"/>
      <c r="KTZ2" s="108"/>
      <c r="KUA2" s="108"/>
      <c r="KUB2" s="108"/>
      <c r="KUC2" s="108"/>
      <c r="KUD2" s="108"/>
      <c r="KUE2" s="108"/>
      <c r="KUF2" s="108"/>
      <c r="KUG2" s="108"/>
      <c r="KUH2" s="108"/>
      <c r="KUI2" s="108"/>
      <c r="KUJ2" s="108"/>
      <c r="KUK2" s="108"/>
      <c r="KUL2" s="108"/>
      <c r="KUM2" s="108"/>
      <c r="KUN2" s="108"/>
      <c r="KUO2" s="108"/>
      <c r="KUP2" s="108"/>
      <c r="KUQ2" s="108"/>
      <c r="KUR2" s="108"/>
      <c r="KUS2" s="108"/>
      <c r="KUT2" s="108"/>
      <c r="KUU2" s="108"/>
      <c r="KUV2" s="108"/>
      <c r="KUW2" s="108"/>
      <c r="KUX2" s="108"/>
      <c r="KUY2" s="108"/>
      <c r="KUZ2" s="108"/>
      <c r="KVA2" s="108"/>
      <c r="KVB2" s="108"/>
      <c r="KVC2" s="108"/>
      <c r="KVD2" s="108"/>
      <c r="KVE2" s="108"/>
      <c r="KVF2" s="108"/>
      <c r="KVG2" s="108"/>
      <c r="KVH2" s="108"/>
      <c r="KVI2" s="108"/>
      <c r="KVJ2" s="108"/>
      <c r="KVK2" s="108"/>
      <c r="KVL2" s="108"/>
      <c r="KVM2" s="108"/>
      <c r="KVN2" s="108"/>
      <c r="KVO2" s="108"/>
      <c r="KVP2" s="108"/>
      <c r="KVQ2" s="108"/>
      <c r="KVR2" s="108"/>
      <c r="KVS2" s="108"/>
      <c r="KVT2" s="108"/>
      <c r="KVU2" s="108"/>
      <c r="KVV2" s="108"/>
      <c r="KVW2" s="108"/>
      <c r="KVX2" s="108"/>
      <c r="KVY2" s="108"/>
      <c r="KVZ2" s="108"/>
      <c r="KWA2" s="108"/>
      <c r="KWB2" s="108"/>
      <c r="KWC2" s="108"/>
      <c r="KWD2" s="108"/>
      <c r="KWE2" s="108"/>
      <c r="KWF2" s="108"/>
      <c r="KWG2" s="108"/>
      <c r="KWH2" s="108"/>
      <c r="KWI2" s="108"/>
      <c r="KWJ2" s="108"/>
      <c r="KWK2" s="108"/>
      <c r="KWL2" s="108"/>
      <c r="KWM2" s="108"/>
      <c r="KWN2" s="108"/>
      <c r="KWO2" s="108"/>
      <c r="KWP2" s="108"/>
      <c r="KWQ2" s="108"/>
      <c r="KWR2" s="108"/>
      <c r="KWS2" s="108"/>
      <c r="KWT2" s="108"/>
      <c r="KWU2" s="108"/>
      <c r="KWV2" s="108"/>
      <c r="KWW2" s="108"/>
      <c r="KWX2" s="108"/>
      <c r="KWY2" s="108"/>
      <c r="KWZ2" s="108"/>
      <c r="KXA2" s="108"/>
      <c r="KXB2" s="108"/>
      <c r="KXC2" s="108"/>
      <c r="KXD2" s="108"/>
      <c r="KXE2" s="108"/>
      <c r="KXF2" s="108"/>
      <c r="KXG2" s="108"/>
      <c r="KXH2" s="108"/>
      <c r="KXI2" s="108"/>
      <c r="KXJ2" s="108"/>
      <c r="KXK2" s="108"/>
      <c r="KXL2" s="108"/>
      <c r="KXM2" s="108"/>
      <c r="KXN2" s="108"/>
      <c r="KXO2" s="108"/>
      <c r="KXP2" s="108"/>
      <c r="KXQ2" s="108"/>
      <c r="KXR2" s="108"/>
      <c r="KXS2" s="108"/>
      <c r="KXT2" s="108"/>
      <c r="KXU2" s="108"/>
      <c r="KXV2" s="108"/>
      <c r="KXW2" s="108"/>
      <c r="KXX2" s="108"/>
      <c r="KXY2" s="108"/>
      <c r="KXZ2" s="108"/>
      <c r="KYA2" s="108"/>
      <c r="KYB2" s="108"/>
      <c r="KYC2" s="108"/>
      <c r="KYD2" s="108"/>
      <c r="KYE2" s="108"/>
      <c r="KYF2" s="108"/>
      <c r="KYG2" s="108"/>
      <c r="KYH2" s="108"/>
      <c r="KYI2" s="108"/>
      <c r="KYJ2" s="108"/>
      <c r="KYK2" s="108"/>
      <c r="KYL2" s="108"/>
      <c r="KYM2" s="108"/>
      <c r="KYN2" s="108"/>
      <c r="KYO2" s="108"/>
      <c r="KYP2" s="108"/>
      <c r="KYQ2" s="108"/>
      <c r="KYR2" s="108"/>
      <c r="KYS2" s="108"/>
      <c r="KYT2" s="108"/>
      <c r="KYU2" s="108"/>
      <c r="KYV2" s="108"/>
      <c r="KYW2" s="108"/>
      <c r="KYX2" s="108"/>
      <c r="KYY2" s="108"/>
      <c r="KYZ2" s="108"/>
      <c r="KZA2" s="108"/>
      <c r="KZB2" s="108"/>
      <c r="KZC2" s="108"/>
      <c r="KZD2" s="108"/>
      <c r="KZE2" s="108"/>
      <c r="KZF2" s="108"/>
      <c r="KZG2" s="108"/>
      <c r="KZH2" s="108"/>
      <c r="KZI2" s="108"/>
      <c r="KZJ2" s="108"/>
      <c r="KZK2" s="108"/>
      <c r="KZL2" s="108"/>
      <c r="KZM2" s="108"/>
      <c r="KZN2" s="108"/>
      <c r="KZO2" s="108"/>
      <c r="KZP2" s="108"/>
      <c r="KZQ2" s="108"/>
      <c r="KZR2" s="108"/>
      <c r="KZS2" s="108"/>
      <c r="KZT2" s="108"/>
      <c r="KZU2" s="108"/>
      <c r="KZV2" s="108"/>
      <c r="KZW2" s="108"/>
      <c r="KZX2" s="108"/>
      <c r="KZY2" s="108"/>
      <c r="KZZ2" s="108"/>
      <c r="LAA2" s="108"/>
      <c r="LAB2" s="108"/>
      <c r="LAC2" s="108"/>
      <c r="LAD2" s="108"/>
      <c r="LAE2" s="108"/>
      <c r="LAF2" s="108"/>
      <c r="LAG2" s="108"/>
      <c r="LAH2" s="108"/>
      <c r="LAI2" s="108"/>
      <c r="LAJ2" s="108"/>
      <c r="LAK2" s="108"/>
      <c r="LAL2" s="108"/>
      <c r="LAM2" s="108"/>
      <c r="LAN2" s="108"/>
      <c r="LAO2" s="108"/>
      <c r="LAP2" s="108"/>
      <c r="LAQ2" s="108"/>
      <c r="LAR2" s="108"/>
      <c r="LAS2" s="108"/>
      <c r="LAT2" s="108"/>
      <c r="LAU2" s="108"/>
      <c r="LAV2" s="108"/>
      <c r="LAW2" s="108"/>
      <c r="LAX2" s="108"/>
      <c r="LAY2" s="108"/>
      <c r="LAZ2" s="108"/>
      <c r="LBA2" s="108"/>
      <c r="LBB2" s="108"/>
      <c r="LBC2" s="108"/>
      <c r="LBD2" s="108"/>
      <c r="LBE2" s="108"/>
      <c r="LBF2" s="108"/>
      <c r="LBG2" s="108"/>
      <c r="LBH2" s="108"/>
      <c r="LBI2" s="108"/>
      <c r="LBJ2" s="108"/>
      <c r="LBK2" s="108"/>
      <c r="LBL2" s="108"/>
      <c r="LBM2" s="108"/>
      <c r="LBN2" s="108"/>
      <c r="LBO2" s="108"/>
      <c r="LBP2" s="108"/>
      <c r="LBQ2" s="108"/>
      <c r="LBR2" s="108"/>
      <c r="LBS2" s="108"/>
      <c r="LBT2" s="108"/>
      <c r="LBU2" s="108"/>
      <c r="LBV2" s="108"/>
      <c r="LBW2" s="108"/>
      <c r="LBX2" s="108"/>
      <c r="LBY2" s="108"/>
      <c r="LBZ2" s="108"/>
      <c r="LCA2" s="108"/>
      <c r="LCB2" s="108"/>
      <c r="LCC2" s="108"/>
      <c r="LCD2" s="108"/>
      <c r="LCE2" s="108"/>
      <c r="LCF2" s="108"/>
      <c r="LCG2" s="108"/>
      <c r="LCH2" s="108"/>
      <c r="LCI2" s="108"/>
      <c r="LCJ2" s="108"/>
      <c r="LCK2" s="108"/>
      <c r="LCL2" s="108"/>
      <c r="LCM2" s="108"/>
      <c r="LCN2" s="108"/>
      <c r="LCO2" s="108"/>
      <c r="LCP2" s="108"/>
      <c r="LCQ2" s="108"/>
      <c r="LCR2" s="108"/>
      <c r="LCS2" s="108"/>
      <c r="LCT2" s="108"/>
      <c r="LCU2" s="108"/>
      <c r="LCV2" s="108"/>
      <c r="LCW2" s="108"/>
      <c r="LCX2" s="108"/>
      <c r="LCY2" s="108"/>
      <c r="LCZ2" s="108"/>
      <c r="LDA2" s="108"/>
      <c r="LDB2" s="108"/>
      <c r="LDC2" s="108"/>
      <c r="LDD2" s="108"/>
      <c r="LDE2" s="108"/>
      <c r="LDF2" s="108"/>
      <c r="LDG2" s="108"/>
      <c r="LDH2" s="108"/>
      <c r="LDI2" s="108"/>
      <c r="LDJ2" s="108"/>
      <c r="LDK2" s="108"/>
      <c r="LDL2" s="108"/>
      <c r="LDM2" s="108"/>
      <c r="LDN2" s="108"/>
      <c r="LDO2" s="108"/>
      <c r="LDP2" s="108"/>
      <c r="LDQ2" s="108"/>
      <c r="LDR2" s="108"/>
      <c r="LDS2" s="108"/>
      <c r="LDT2" s="108"/>
      <c r="LDU2" s="108"/>
      <c r="LDV2" s="108"/>
      <c r="LDW2" s="108"/>
      <c r="LDX2" s="108"/>
      <c r="LDY2" s="108"/>
      <c r="LDZ2" s="108"/>
      <c r="LEA2" s="108"/>
      <c r="LEB2" s="108"/>
      <c r="LEC2" s="108"/>
      <c r="LED2" s="108"/>
      <c r="LEE2" s="108"/>
      <c r="LEF2" s="108"/>
      <c r="LEG2" s="108"/>
      <c r="LEH2" s="108"/>
      <c r="LEI2" s="108"/>
      <c r="LEJ2" s="108"/>
      <c r="LEK2" s="108"/>
      <c r="LEL2" s="108"/>
      <c r="LEM2" s="108"/>
      <c r="LEN2" s="108"/>
      <c r="LEO2" s="108"/>
      <c r="LEP2" s="108"/>
      <c r="LEQ2" s="108"/>
      <c r="LER2" s="108"/>
      <c r="LES2" s="108"/>
      <c r="LET2" s="108"/>
      <c r="LEU2" s="108"/>
      <c r="LEV2" s="108"/>
      <c r="LEW2" s="108"/>
      <c r="LEX2" s="108"/>
      <c r="LEY2" s="108"/>
      <c r="LEZ2" s="108"/>
      <c r="LFA2" s="108"/>
      <c r="LFB2" s="108"/>
      <c r="LFC2" s="108"/>
      <c r="LFD2" s="108"/>
      <c r="LFE2" s="108"/>
      <c r="LFF2" s="108"/>
      <c r="LFG2" s="108"/>
      <c r="LFH2" s="108"/>
      <c r="LFI2" s="108"/>
      <c r="LFJ2" s="108"/>
      <c r="LFK2" s="108"/>
      <c r="LFL2" s="108"/>
      <c r="LFM2" s="108"/>
      <c r="LFN2" s="108"/>
      <c r="LFO2" s="108"/>
      <c r="LFP2" s="108"/>
      <c r="LFQ2" s="108"/>
      <c r="LFR2" s="108"/>
      <c r="LFS2" s="108"/>
      <c r="LFT2" s="108"/>
      <c r="LFU2" s="108"/>
      <c r="LFV2" s="108"/>
      <c r="LFW2" s="108"/>
      <c r="LFX2" s="108"/>
      <c r="LFY2" s="108"/>
      <c r="LFZ2" s="108"/>
      <c r="LGA2" s="108"/>
      <c r="LGB2" s="108"/>
      <c r="LGC2" s="108"/>
      <c r="LGD2" s="108"/>
      <c r="LGE2" s="108"/>
      <c r="LGF2" s="108"/>
      <c r="LGG2" s="108"/>
      <c r="LGH2" s="108"/>
      <c r="LGI2" s="108"/>
      <c r="LGJ2" s="108"/>
      <c r="LGK2" s="108"/>
      <c r="LGL2" s="108"/>
      <c r="LGM2" s="108"/>
      <c r="LGN2" s="108"/>
      <c r="LGO2" s="108"/>
      <c r="LGP2" s="108"/>
      <c r="LGQ2" s="108"/>
      <c r="LGR2" s="108"/>
      <c r="LGS2" s="108"/>
      <c r="LGT2" s="108"/>
      <c r="LGU2" s="108"/>
      <c r="LGV2" s="108"/>
      <c r="LGW2" s="108"/>
      <c r="LGX2" s="108"/>
      <c r="LGY2" s="108"/>
      <c r="LGZ2" s="108"/>
      <c r="LHA2" s="108"/>
      <c r="LHB2" s="108"/>
      <c r="LHC2" s="108"/>
      <c r="LHD2" s="108"/>
      <c r="LHE2" s="108"/>
      <c r="LHF2" s="108"/>
      <c r="LHG2" s="108"/>
      <c r="LHH2" s="108"/>
      <c r="LHI2" s="108"/>
      <c r="LHJ2" s="108"/>
      <c r="LHK2" s="108"/>
      <c r="LHL2" s="108"/>
      <c r="LHM2" s="108"/>
      <c r="LHN2" s="108"/>
      <c r="LHO2" s="108"/>
      <c r="LHP2" s="108"/>
      <c r="LHQ2" s="108"/>
      <c r="LHR2" s="108"/>
      <c r="LHS2" s="108"/>
      <c r="LHT2" s="108"/>
      <c r="LHU2" s="108"/>
      <c r="LHV2" s="108"/>
      <c r="LHW2" s="108"/>
      <c r="LHX2" s="108"/>
      <c r="LHY2" s="108"/>
      <c r="LHZ2" s="108"/>
      <c r="LIA2" s="108"/>
      <c r="LIB2" s="108"/>
      <c r="LIC2" s="108"/>
      <c r="LID2" s="108"/>
      <c r="LIE2" s="108"/>
      <c r="LIF2" s="108"/>
      <c r="LIG2" s="108"/>
      <c r="LIH2" s="108"/>
      <c r="LII2" s="108"/>
      <c r="LIJ2" s="108"/>
      <c r="LIK2" s="108"/>
      <c r="LIL2" s="108"/>
      <c r="LIM2" s="108"/>
      <c r="LIN2" s="108"/>
      <c r="LIO2" s="108"/>
      <c r="LIP2" s="108"/>
      <c r="LIQ2" s="108"/>
      <c r="LIR2" s="108"/>
      <c r="LIS2" s="108"/>
      <c r="LIT2" s="108"/>
      <c r="LIU2" s="108"/>
      <c r="LIV2" s="108"/>
      <c r="LIW2" s="108"/>
      <c r="LIX2" s="108"/>
      <c r="LIY2" s="108"/>
      <c r="LIZ2" s="108"/>
      <c r="LJA2" s="108"/>
      <c r="LJB2" s="108"/>
      <c r="LJC2" s="108"/>
      <c r="LJD2" s="108"/>
      <c r="LJE2" s="108"/>
      <c r="LJF2" s="108"/>
      <c r="LJG2" s="108"/>
      <c r="LJH2" s="108"/>
      <c r="LJI2" s="108"/>
      <c r="LJJ2" s="108"/>
      <c r="LJK2" s="108"/>
      <c r="LJL2" s="108"/>
      <c r="LJM2" s="108"/>
      <c r="LJN2" s="108"/>
      <c r="LJO2" s="108"/>
      <c r="LJP2" s="108"/>
      <c r="LJQ2" s="108"/>
      <c r="LJR2" s="108"/>
      <c r="LJS2" s="108"/>
      <c r="LJT2" s="108"/>
      <c r="LJU2" s="108"/>
      <c r="LJV2" s="108"/>
      <c r="LJW2" s="108"/>
      <c r="LJX2" s="108"/>
      <c r="LJY2" s="108"/>
      <c r="LJZ2" s="108"/>
      <c r="LKA2" s="108"/>
      <c r="LKB2" s="108"/>
      <c r="LKC2" s="108"/>
      <c r="LKD2" s="108"/>
      <c r="LKE2" s="108"/>
      <c r="LKF2" s="108"/>
      <c r="LKG2" s="108"/>
      <c r="LKH2" s="108"/>
      <c r="LKI2" s="108"/>
      <c r="LKJ2" s="108"/>
      <c r="LKK2" s="108"/>
      <c r="LKL2" s="108"/>
      <c r="LKM2" s="108"/>
      <c r="LKN2" s="108"/>
      <c r="LKO2" s="108"/>
      <c r="LKP2" s="108"/>
      <c r="LKQ2" s="108"/>
      <c r="LKR2" s="108"/>
      <c r="LKS2" s="108"/>
      <c r="LKT2" s="108"/>
      <c r="LKU2" s="108"/>
      <c r="LKV2" s="108"/>
      <c r="LKW2" s="108"/>
      <c r="LKX2" s="108"/>
      <c r="LKY2" s="108"/>
      <c r="LKZ2" s="108"/>
      <c r="LLA2" s="108"/>
      <c r="LLB2" s="108"/>
      <c r="LLC2" s="108"/>
      <c r="LLD2" s="108"/>
      <c r="LLE2" s="108"/>
      <c r="LLF2" s="108"/>
      <c r="LLG2" s="108"/>
      <c r="LLH2" s="108"/>
      <c r="LLI2" s="108"/>
      <c r="LLJ2" s="108"/>
      <c r="LLK2" s="108"/>
      <c r="LLL2" s="108"/>
      <c r="LLM2" s="108"/>
      <c r="LLN2" s="108"/>
      <c r="LLO2" s="108"/>
      <c r="LLP2" s="108"/>
      <c r="LLQ2" s="108"/>
      <c r="LLR2" s="108"/>
      <c r="LLS2" s="108"/>
      <c r="LLT2" s="108"/>
      <c r="LLU2" s="108"/>
      <c r="LLV2" s="108"/>
      <c r="LLW2" s="108"/>
      <c r="LLX2" s="108"/>
      <c r="LLY2" s="108"/>
      <c r="LLZ2" s="108"/>
      <c r="LMA2" s="108"/>
      <c r="LMB2" s="108"/>
      <c r="LMC2" s="108"/>
      <c r="LMD2" s="108"/>
      <c r="LME2" s="108"/>
      <c r="LMF2" s="108"/>
      <c r="LMG2" s="108"/>
      <c r="LMH2" s="108"/>
      <c r="LMI2" s="108"/>
      <c r="LMJ2" s="108"/>
      <c r="LMK2" s="108"/>
      <c r="LML2" s="108"/>
      <c r="LMM2" s="108"/>
      <c r="LMN2" s="108"/>
      <c r="LMO2" s="108"/>
      <c r="LMP2" s="108"/>
      <c r="LMQ2" s="108"/>
      <c r="LMR2" s="108"/>
      <c r="LMS2" s="108"/>
      <c r="LMT2" s="108"/>
      <c r="LMU2" s="108"/>
      <c r="LMV2" s="108"/>
      <c r="LMW2" s="108"/>
      <c r="LMX2" s="108"/>
      <c r="LMY2" s="108"/>
      <c r="LMZ2" s="108"/>
      <c r="LNA2" s="108"/>
      <c r="LNB2" s="108"/>
      <c r="LNC2" s="108"/>
      <c r="LND2" s="108"/>
      <c r="LNE2" s="108"/>
      <c r="LNF2" s="108"/>
      <c r="LNG2" s="108"/>
      <c r="LNH2" s="108"/>
      <c r="LNI2" s="108"/>
      <c r="LNJ2" s="108"/>
      <c r="LNK2" s="108"/>
      <c r="LNL2" s="108"/>
      <c r="LNM2" s="108"/>
      <c r="LNN2" s="108"/>
      <c r="LNO2" s="108"/>
      <c r="LNP2" s="108"/>
      <c r="LNQ2" s="108"/>
      <c r="LNR2" s="108"/>
      <c r="LNS2" s="108"/>
      <c r="LNT2" s="108"/>
      <c r="LNU2" s="108"/>
      <c r="LNV2" s="108"/>
      <c r="LNW2" s="108"/>
      <c r="LNX2" s="108"/>
      <c r="LNY2" s="108"/>
      <c r="LNZ2" s="108"/>
      <c r="LOA2" s="108"/>
      <c r="LOB2" s="108"/>
      <c r="LOC2" s="108"/>
      <c r="LOD2" s="108"/>
      <c r="LOE2" s="108"/>
      <c r="LOF2" s="108"/>
      <c r="LOG2" s="108"/>
      <c r="LOH2" s="108"/>
      <c r="LOI2" s="108"/>
      <c r="LOJ2" s="108"/>
      <c r="LOK2" s="108"/>
      <c r="LOL2" s="108"/>
      <c r="LOM2" s="108"/>
      <c r="LON2" s="108"/>
      <c r="LOO2" s="108"/>
      <c r="LOP2" s="108"/>
      <c r="LOQ2" s="108"/>
      <c r="LOR2" s="108"/>
      <c r="LOS2" s="108"/>
      <c r="LOT2" s="108"/>
      <c r="LOU2" s="108"/>
      <c r="LOV2" s="108"/>
      <c r="LOW2" s="108"/>
      <c r="LOX2" s="108"/>
      <c r="LOY2" s="108"/>
      <c r="LOZ2" s="108"/>
      <c r="LPA2" s="108"/>
      <c r="LPB2" s="108"/>
      <c r="LPC2" s="108"/>
      <c r="LPD2" s="108"/>
      <c r="LPE2" s="108"/>
      <c r="LPF2" s="108"/>
      <c r="LPG2" s="108"/>
      <c r="LPH2" s="108"/>
      <c r="LPI2" s="108"/>
      <c r="LPJ2" s="108"/>
      <c r="LPK2" s="108"/>
      <c r="LPL2" s="108"/>
      <c r="LPM2" s="108"/>
      <c r="LPN2" s="108"/>
      <c r="LPO2" s="108"/>
      <c r="LPP2" s="108"/>
      <c r="LPQ2" s="108"/>
      <c r="LPR2" s="108"/>
      <c r="LPS2" s="108"/>
      <c r="LPT2" s="108"/>
      <c r="LPU2" s="108"/>
      <c r="LPV2" s="108"/>
      <c r="LPW2" s="108"/>
      <c r="LPX2" s="108"/>
      <c r="LPY2" s="108"/>
      <c r="LPZ2" s="108"/>
      <c r="LQA2" s="108"/>
      <c r="LQB2" s="108"/>
      <c r="LQC2" s="108"/>
      <c r="LQD2" s="108"/>
      <c r="LQE2" s="108"/>
      <c r="LQF2" s="108"/>
      <c r="LQG2" s="108"/>
      <c r="LQH2" s="108"/>
      <c r="LQI2" s="108"/>
      <c r="LQJ2" s="108"/>
      <c r="LQK2" s="108"/>
      <c r="LQL2" s="108"/>
      <c r="LQM2" s="108"/>
      <c r="LQN2" s="108"/>
      <c r="LQO2" s="108"/>
      <c r="LQP2" s="108"/>
      <c r="LQQ2" s="108"/>
      <c r="LQR2" s="108"/>
      <c r="LQS2" s="108"/>
      <c r="LQT2" s="108"/>
      <c r="LQU2" s="108"/>
      <c r="LQV2" s="108"/>
      <c r="LQW2" s="108"/>
      <c r="LQX2" s="108"/>
      <c r="LQY2" s="108"/>
      <c r="LQZ2" s="108"/>
      <c r="LRA2" s="108"/>
      <c r="LRB2" s="108"/>
      <c r="LRC2" s="108"/>
      <c r="LRD2" s="108"/>
      <c r="LRE2" s="108"/>
      <c r="LRF2" s="108"/>
      <c r="LRG2" s="108"/>
      <c r="LRH2" s="108"/>
      <c r="LRI2" s="108"/>
      <c r="LRJ2" s="108"/>
      <c r="LRK2" s="108"/>
      <c r="LRL2" s="108"/>
      <c r="LRM2" s="108"/>
      <c r="LRN2" s="108"/>
      <c r="LRO2" s="108"/>
      <c r="LRP2" s="108"/>
      <c r="LRQ2" s="108"/>
      <c r="LRR2" s="108"/>
      <c r="LRS2" s="108"/>
      <c r="LRT2" s="108"/>
      <c r="LRU2" s="108"/>
      <c r="LRV2" s="108"/>
      <c r="LRW2" s="108"/>
      <c r="LRX2" s="108"/>
      <c r="LRY2" s="108"/>
      <c r="LRZ2" s="108"/>
      <c r="LSA2" s="108"/>
      <c r="LSB2" s="108"/>
      <c r="LSC2" s="108"/>
      <c r="LSD2" s="108"/>
      <c r="LSE2" s="108"/>
      <c r="LSF2" s="108"/>
      <c r="LSG2" s="108"/>
      <c r="LSH2" s="108"/>
      <c r="LSI2" s="108"/>
      <c r="LSJ2" s="108"/>
      <c r="LSK2" s="108"/>
      <c r="LSL2" s="108"/>
      <c r="LSM2" s="108"/>
      <c r="LSN2" s="108"/>
      <c r="LSO2" s="108"/>
      <c r="LSP2" s="108"/>
      <c r="LSQ2" s="108"/>
      <c r="LSR2" s="108"/>
      <c r="LSS2" s="108"/>
      <c r="LST2" s="108"/>
      <c r="LSU2" s="108"/>
      <c r="LSV2" s="108"/>
      <c r="LSW2" s="108"/>
      <c r="LSX2" s="108"/>
      <c r="LSY2" s="108"/>
      <c r="LSZ2" s="108"/>
      <c r="LTA2" s="108"/>
      <c r="LTB2" s="108"/>
      <c r="LTC2" s="108"/>
      <c r="LTD2" s="108"/>
      <c r="LTE2" s="108"/>
      <c r="LTF2" s="108"/>
      <c r="LTG2" s="108"/>
      <c r="LTH2" s="108"/>
      <c r="LTI2" s="108"/>
      <c r="LTJ2" s="108"/>
      <c r="LTK2" s="108"/>
      <c r="LTL2" s="108"/>
      <c r="LTM2" s="108"/>
      <c r="LTN2" s="108"/>
      <c r="LTO2" s="108"/>
      <c r="LTP2" s="108"/>
      <c r="LTQ2" s="108"/>
      <c r="LTR2" s="108"/>
      <c r="LTS2" s="108"/>
      <c r="LTT2" s="108"/>
      <c r="LTU2" s="108"/>
      <c r="LTV2" s="108"/>
      <c r="LTW2" s="108"/>
      <c r="LTX2" s="108"/>
      <c r="LTY2" s="108"/>
      <c r="LTZ2" s="108"/>
      <c r="LUA2" s="108"/>
      <c r="LUB2" s="108"/>
      <c r="LUC2" s="108"/>
      <c r="LUD2" s="108"/>
      <c r="LUE2" s="108"/>
      <c r="LUF2" s="108"/>
      <c r="LUG2" s="108"/>
      <c r="LUH2" s="108"/>
      <c r="LUI2" s="108"/>
      <c r="LUJ2" s="108"/>
      <c r="LUK2" s="108"/>
      <c r="LUL2" s="108"/>
      <c r="LUM2" s="108"/>
      <c r="LUN2" s="108"/>
      <c r="LUO2" s="108"/>
      <c r="LUP2" s="108"/>
      <c r="LUQ2" s="108"/>
      <c r="LUR2" s="108"/>
      <c r="LUS2" s="108"/>
      <c r="LUT2" s="108"/>
      <c r="LUU2" s="108"/>
      <c r="LUV2" s="108"/>
      <c r="LUW2" s="108"/>
      <c r="LUX2" s="108"/>
      <c r="LUY2" s="108"/>
      <c r="LUZ2" s="108"/>
      <c r="LVA2" s="108"/>
      <c r="LVB2" s="108"/>
      <c r="LVC2" s="108"/>
      <c r="LVD2" s="108"/>
      <c r="LVE2" s="108"/>
      <c r="LVF2" s="108"/>
      <c r="LVG2" s="108"/>
      <c r="LVH2" s="108"/>
      <c r="LVI2" s="108"/>
      <c r="LVJ2" s="108"/>
      <c r="LVK2" s="108"/>
      <c r="LVL2" s="108"/>
      <c r="LVM2" s="108"/>
      <c r="LVN2" s="108"/>
      <c r="LVO2" s="108"/>
      <c r="LVP2" s="108"/>
      <c r="LVQ2" s="108"/>
      <c r="LVR2" s="108"/>
      <c r="LVS2" s="108"/>
      <c r="LVT2" s="108"/>
      <c r="LVU2" s="108"/>
      <c r="LVV2" s="108"/>
      <c r="LVW2" s="108"/>
      <c r="LVX2" s="108"/>
      <c r="LVY2" s="108"/>
      <c r="LVZ2" s="108"/>
      <c r="LWA2" s="108"/>
      <c r="LWB2" s="108"/>
      <c r="LWC2" s="108"/>
      <c r="LWD2" s="108"/>
      <c r="LWE2" s="108"/>
      <c r="LWF2" s="108"/>
      <c r="LWG2" s="108"/>
      <c r="LWH2" s="108"/>
      <c r="LWI2" s="108"/>
      <c r="LWJ2" s="108"/>
      <c r="LWK2" s="108"/>
      <c r="LWL2" s="108"/>
      <c r="LWM2" s="108"/>
      <c r="LWN2" s="108"/>
      <c r="LWO2" s="108"/>
      <c r="LWP2" s="108"/>
      <c r="LWQ2" s="108"/>
      <c r="LWR2" s="108"/>
      <c r="LWS2" s="108"/>
      <c r="LWT2" s="108"/>
      <c r="LWU2" s="108"/>
      <c r="LWV2" s="108"/>
      <c r="LWW2" s="108"/>
      <c r="LWX2" s="108"/>
      <c r="LWY2" s="108"/>
      <c r="LWZ2" s="108"/>
      <c r="LXA2" s="108"/>
      <c r="LXB2" s="108"/>
      <c r="LXC2" s="108"/>
      <c r="LXD2" s="108"/>
      <c r="LXE2" s="108"/>
      <c r="LXF2" s="108"/>
      <c r="LXG2" s="108"/>
      <c r="LXH2" s="108"/>
      <c r="LXI2" s="108"/>
      <c r="LXJ2" s="108"/>
      <c r="LXK2" s="108"/>
      <c r="LXL2" s="108"/>
      <c r="LXM2" s="108"/>
      <c r="LXN2" s="108"/>
      <c r="LXO2" s="108"/>
      <c r="LXP2" s="108"/>
      <c r="LXQ2" s="108"/>
      <c r="LXR2" s="108"/>
      <c r="LXS2" s="108"/>
      <c r="LXT2" s="108"/>
      <c r="LXU2" s="108"/>
      <c r="LXV2" s="108"/>
      <c r="LXW2" s="108"/>
      <c r="LXX2" s="108"/>
      <c r="LXY2" s="108"/>
      <c r="LXZ2" s="108"/>
      <c r="LYA2" s="108"/>
      <c r="LYB2" s="108"/>
      <c r="LYC2" s="108"/>
      <c r="LYD2" s="108"/>
      <c r="LYE2" s="108"/>
      <c r="LYF2" s="108"/>
      <c r="LYG2" s="108"/>
      <c r="LYH2" s="108"/>
      <c r="LYI2" s="108"/>
      <c r="LYJ2" s="108"/>
      <c r="LYK2" s="108"/>
      <c r="LYL2" s="108"/>
      <c r="LYM2" s="108"/>
      <c r="LYN2" s="108"/>
      <c r="LYO2" s="108"/>
      <c r="LYP2" s="108"/>
      <c r="LYQ2" s="108"/>
      <c r="LYR2" s="108"/>
      <c r="LYS2" s="108"/>
      <c r="LYT2" s="108"/>
      <c r="LYU2" s="108"/>
      <c r="LYV2" s="108"/>
      <c r="LYW2" s="108"/>
      <c r="LYX2" s="108"/>
      <c r="LYY2" s="108"/>
      <c r="LYZ2" s="108"/>
      <c r="LZA2" s="108"/>
      <c r="LZB2" s="108"/>
      <c r="LZC2" s="108"/>
      <c r="LZD2" s="108"/>
      <c r="LZE2" s="108"/>
      <c r="LZF2" s="108"/>
      <c r="LZG2" s="108"/>
      <c r="LZH2" s="108"/>
      <c r="LZI2" s="108"/>
      <c r="LZJ2" s="108"/>
      <c r="LZK2" s="108"/>
      <c r="LZL2" s="108"/>
      <c r="LZM2" s="108"/>
      <c r="LZN2" s="108"/>
      <c r="LZO2" s="108"/>
      <c r="LZP2" s="108"/>
      <c r="LZQ2" s="108"/>
      <c r="LZR2" s="108"/>
      <c r="LZS2" s="108"/>
      <c r="LZT2" s="108"/>
      <c r="LZU2" s="108"/>
      <c r="LZV2" s="108"/>
      <c r="LZW2" s="108"/>
      <c r="LZX2" s="108"/>
      <c r="LZY2" s="108"/>
      <c r="LZZ2" s="108"/>
      <c r="MAA2" s="108"/>
      <c r="MAB2" s="108"/>
      <c r="MAC2" s="108"/>
      <c r="MAD2" s="108"/>
      <c r="MAE2" s="108"/>
      <c r="MAF2" s="108"/>
      <c r="MAG2" s="108"/>
      <c r="MAH2" s="108"/>
      <c r="MAI2" s="108"/>
      <c r="MAJ2" s="108"/>
      <c r="MAK2" s="108"/>
      <c r="MAL2" s="108"/>
      <c r="MAM2" s="108"/>
      <c r="MAN2" s="108"/>
      <c r="MAO2" s="108"/>
      <c r="MAP2" s="108"/>
      <c r="MAQ2" s="108"/>
      <c r="MAR2" s="108"/>
      <c r="MAS2" s="108"/>
      <c r="MAT2" s="108"/>
      <c r="MAU2" s="108"/>
      <c r="MAV2" s="108"/>
      <c r="MAW2" s="108"/>
      <c r="MAX2" s="108"/>
      <c r="MAY2" s="108"/>
      <c r="MAZ2" s="108"/>
      <c r="MBA2" s="108"/>
      <c r="MBB2" s="108"/>
      <c r="MBC2" s="108"/>
      <c r="MBD2" s="108"/>
      <c r="MBE2" s="108"/>
      <c r="MBF2" s="108"/>
      <c r="MBG2" s="108"/>
      <c r="MBH2" s="108"/>
      <c r="MBI2" s="108"/>
      <c r="MBJ2" s="108"/>
      <c r="MBK2" s="108"/>
      <c r="MBL2" s="108"/>
      <c r="MBM2" s="108"/>
      <c r="MBN2" s="108"/>
      <c r="MBO2" s="108"/>
      <c r="MBP2" s="108"/>
      <c r="MBQ2" s="108"/>
      <c r="MBR2" s="108"/>
      <c r="MBS2" s="108"/>
      <c r="MBT2" s="108"/>
      <c r="MBU2" s="108"/>
      <c r="MBV2" s="108"/>
      <c r="MBW2" s="108"/>
      <c r="MBX2" s="108"/>
      <c r="MBY2" s="108"/>
      <c r="MBZ2" s="108"/>
      <c r="MCA2" s="108"/>
      <c r="MCB2" s="108"/>
      <c r="MCC2" s="108"/>
      <c r="MCD2" s="108"/>
      <c r="MCE2" s="108"/>
      <c r="MCF2" s="108"/>
      <c r="MCG2" s="108"/>
      <c r="MCH2" s="108"/>
      <c r="MCI2" s="108"/>
      <c r="MCJ2" s="108"/>
      <c r="MCK2" s="108"/>
      <c r="MCL2" s="108"/>
      <c r="MCM2" s="108"/>
      <c r="MCN2" s="108"/>
      <c r="MCO2" s="108"/>
      <c r="MCP2" s="108"/>
      <c r="MCQ2" s="108"/>
      <c r="MCR2" s="108"/>
      <c r="MCS2" s="108"/>
      <c r="MCT2" s="108"/>
      <c r="MCU2" s="108"/>
      <c r="MCV2" s="108"/>
      <c r="MCW2" s="108"/>
      <c r="MCX2" s="108"/>
      <c r="MCY2" s="108"/>
      <c r="MCZ2" s="108"/>
      <c r="MDA2" s="108"/>
      <c r="MDB2" s="108"/>
      <c r="MDC2" s="108"/>
      <c r="MDD2" s="108"/>
      <c r="MDE2" s="108"/>
      <c r="MDF2" s="108"/>
      <c r="MDG2" s="108"/>
      <c r="MDH2" s="108"/>
      <c r="MDI2" s="108"/>
      <c r="MDJ2" s="108"/>
      <c r="MDK2" s="108"/>
      <c r="MDL2" s="108"/>
      <c r="MDM2" s="108"/>
      <c r="MDN2" s="108"/>
      <c r="MDO2" s="108"/>
      <c r="MDP2" s="108"/>
      <c r="MDQ2" s="108"/>
      <c r="MDR2" s="108"/>
      <c r="MDS2" s="108"/>
      <c r="MDT2" s="108"/>
      <c r="MDU2" s="108"/>
      <c r="MDV2" s="108"/>
      <c r="MDW2" s="108"/>
      <c r="MDX2" s="108"/>
      <c r="MDY2" s="108"/>
      <c r="MDZ2" s="108"/>
      <c r="MEA2" s="108"/>
      <c r="MEB2" s="108"/>
      <c r="MEC2" s="108"/>
      <c r="MED2" s="108"/>
      <c r="MEE2" s="108"/>
      <c r="MEF2" s="108"/>
      <c r="MEG2" s="108"/>
      <c r="MEH2" s="108"/>
      <c r="MEI2" s="108"/>
      <c r="MEJ2" s="108"/>
      <c r="MEK2" s="108"/>
      <c r="MEL2" s="108"/>
      <c r="MEM2" s="108"/>
      <c r="MEN2" s="108"/>
      <c r="MEO2" s="108"/>
      <c r="MEP2" s="108"/>
      <c r="MEQ2" s="108"/>
      <c r="MER2" s="108"/>
      <c r="MES2" s="108"/>
      <c r="MET2" s="108"/>
      <c r="MEU2" s="108"/>
      <c r="MEV2" s="108"/>
      <c r="MEW2" s="108"/>
      <c r="MEX2" s="108"/>
      <c r="MEY2" s="108"/>
      <c r="MEZ2" s="108"/>
      <c r="MFA2" s="108"/>
      <c r="MFB2" s="108"/>
      <c r="MFC2" s="108"/>
      <c r="MFD2" s="108"/>
      <c r="MFE2" s="108"/>
      <c r="MFF2" s="108"/>
      <c r="MFG2" s="108"/>
      <c r="MFH2" s="108"/>
      <c r="MFI2" s="108"/>
      <c r="MFJ2" s="108"/>
      <c r="MFK2" s="108"/>
      <c r="MFL2" s="108"/>
      <c r="MFM2" s="108"/>
      <c r="MFN2" s="108"/>
      <c r="MFO2" s="108"/>
      <c r="MFP2" s="108"/>
      <c r="MFQ2" s="108"/>
      <c r="MFR2" s="108"/>
      <c r="MFS2" s="108"/>
      <c r="MFT2" s="108"/>
      <c r="MFU2" s="108"/>
      <c r="MFV2" s="108"/>
      <c r="MFW2" s="108"/>
      <c r="MFX2" s="108"/>
      <c r="MFY2" s="108"/>
      <c r="MFZ2" s="108"/>
      <c r="MGA2" s="108"/>
      <c r="MGB2" s="108"/>
      <c r="MGC2" s="108"/>
      <c r="MGD2" s="108"/>
      <c r="MGE2" s="108"/>
      <c r="MGF2" s="108"/>
      <c r="MGG2" s="108"/>
      <c r="MGH2" s="108"/>
      <c r="MGI2" s="108"/>
      <c r="MGJ2" s="108"/>
      <c r="MGK2" s="108"/>
      <c r="MGL2" s="108"/>
      <c r="MGM2" s="108"/>
      <c r="MGN2" s="108"/>
      <c r="MGO2" s="108"/>
      <c r="MGP2" s="108"/>
      <c r="MGQ2" s="108"/>
      <c r="MGR2" s="108"/>
      <c r="MGS2" s="108"/>
      <c r="MGT2" s="108"/>
      <c r="MGU2" s="108"/>
      <c r="MGV2" s="108"/>
      <c r="MGW2" s="108"/>
      <c r="MGX2" s="108"/>
      <c r="MGY2" s="108"/>
      <c r="MGZ2" s="108"/>
      <c r="MHA2" s="108"/>
      <c r="MHB2" s="108"/>
      <c r="MHC2" s="108"/>
      <c r="MHD2" s="108"/>
      <c r="MHE2" s="108"/>
      <c r="MHF2" s="108"/>
      <c r="MHG2" s="108"/>
      <c r="MHH2" s="108"/>
      <c r="MHI2" s="108"/>
      <c r="MHJ2" s="108"/>
      <c r="MHK2" s="108"/>
      <c r="MHL2" s="108"/>
      <c r="MHM2" s="108"/>
      <c r="MHN2" s="108"/>
      <c r="MHO2" s="108"/>
      <c r="MHP2" s="108"/>
      <c r="MHQ2" s="108"/>
      <c r="MHR2" s="108"/>
      <c r="MHS2" s="108"/>
      <c r="MHT2" s="108"/>
      <c r="MHU2" s="108"/>
      <c r="MHV2" s="108"/>
      <c r="MHW2" s="108"/>
      <c r="MHX2" s="108"/>
      <c r="MHY2" s="108"/>
      <c r="MHZ2" s="108"/>
      <c r="MIA2" s="108"/>
      <c r="MIB2" s="108"/>
      <c r="MIC2" s="108"/>
      <c r="MID2" s="108"/>
      <c r="MIE2" s="108"/>
      <c r="MIF2" s="108"/>
      <c r="MIG2" s="108"/>
      <c r="MIH2" s="108"/>
      <c r="MII2" s="108"/>
      <c r="MIJ2" s="108"/>
      <c r="MIK2" s="108"/>
      <c r="MIL2" s="108"/>
      <c r="MIM2" s="108"/>
      <c r="MIN2" s="108"/>
      <c r="MIO2" s="108"/>
      <c r="MIP2" s="108"/>
      <c r="MIQ2" s="108"/>
      <c r="MIR2" s="108"/>
      <c r="MIS2" s="108"/>
      <c r="MIT2" s="108"/>
      <c r="MIU2" s="108"/>
      <c r="MIV2" s="108"/>
      <c r="MIW2" s="108"/>
      <c r="MIX2" s="108"/>
      <c r="MIY2" s="108"/>
      <c r="MIZ2" s="108"/>
      <c r="MJA2" s="108"/>
      <c r="MJB2" s="108"/>
      <c r="MJC2" s="108"/>
      <c r="MJD2" s="108"/>
      <c r="MJE2" s="108"/>
      <c r="MJF2" s="108"/>
      <c r="MJG2" s="108"/>
      <c r="MJH2" s="108"/>
      <c r="MJI2" s="108"/>
      <c r="MJJ2" s="108"/>
      <c r="MJK2" s="108"/>
      <c r="MJL2" s="108"/>
      <c r="MJM2" s="108"/>
      <c r="MJN2" s="108"/>
      <c r="MJO2" s="108"/>
      <c r="MJP2" s="108"/>
      <c r="MJQ2" s="108"/>
      <c r="MJR2" s="108"/>
      <c r="MJS2" s="108"/>
      <c r="MJT2" s="108"/>
      <c r="MJU2" s="108"/>
      <c r="MJV2" s="108"/>
      <c r="MJW2" s="108"/>
      <c r="MJX2" s="108"/>
      <c r="MJY2" s="108"/>
      <c r="MJZ2" s="108"/>
      <c r="MKA2" s="108"/>
      <c r="MKB2" s="108"/>
      <c r="MKC2" s="108"/>
      <c r="MKD2" s="108"/>
      <c r="MKE2" s="108"/>
      <c r="MKF2" s="108"/>
      <c r="MKG2" s="108"/>
      <c r="MKH2" s="108"/>
      <c r="MKI2" s="108"/>
      <c r="MKJ2" s="108"/>
      <c r="MKK2" s="108"/>
      <c r="MKL2" s="108"/>
      <c r="MKM2" s="108"/>
      <c r="MKN2" s="108"/>
      <c r="MKO2" s="108"/>
      <c r="MKP2" s="108"/>
      <c r="MKQ2" s="108"/>
      <c r="MKR2" s="108"/>
      <c r="MKS2" s="108"/>
      <c r="MKT2" s="108"/>
      <c r="MKU2" s="108"/>
      <c r="MKV2" s="108"/>
      <c r="MKW2" s="108"/>
      <c r="MKX2" s="108"/>
      <c r="MKY2" s="108"/>
      <c r="MKZ2" s="108"/>
      <c r="MLA2" s="108"/>
      <c r="MLB2" s="108"/>
      <c r="MLC2" s="108"/>
      <c r="MLD2" s="108"/>
      <c r="MLE2" s="108"/>
      <c r="MLF2" s="108"/>
      <c r="MLG2" s="108"/>
      <c r="MLH2" s="108"/>
      <c r="MLI2" s="108"/>
      <c r="MLJ2" s="108"/>
      <c r="MLK2" s="108"/>
      <c r="MLL2" s="108"/>
      <c r="MLM2" s="108"/>
      <c r="MLN2" s="108"/>
      <c r="MLO2" s="108"/>
      <c r="MLP2" s="108"/>
      <c r="MLQ2" s="108"/>
      <c r="MLR2" s="108"/>
      <c r="MLS2" s="108"/>
      <c r="MLT2" s="108"/>
      <c r="MLU2" s="108"/>
      <c r="MLV2" s="108"/>
      <c r="MLW2" s="108"/>
      <c r="MLX2" s="108"/>
      <c r="MLY2" s="108"/>
      <c r="MLZ2" s="108"/>
      <c r="MMA2" s="108"/>
      <c r="MMB2" s="108"/>
      <c r="MMC2" s="108"/>
      <c r="MMD2" s="108"/>
      <c r="MME2" s="108"/>
      <c r="MMF2" s="108"/>
      <c r="MMG2" s="108"/>
      <c r="MMH2" s="108"/>
      <c r="MMI2" s="108"/>
      <c r="MMJ2" s="108"/>
      <c r="MMK2" s="108"/>
      <c r="MML2" s="108"/>
      <c r="MMM2" s="108"/>
      <c r="MMN2" s="108"/>
      <c r="MMO2" s="108"/>
      <c r="MMP2" s="108"/>
      <c r="MMQ2" s="108"/>
      <c r="MMR2" s="108"/>
      <c r="MMS2" s="108"/>
      <c r="MMT2" s="108"/>
      <c r="MMU2" s="108"/>
      <c r="MMV2" s="108"/>
      <c r="MMW2" s="108"/>
      <c r="MMX2" s="108"/>
      <c r="MMY2" s="108"/>
      <c r="MMZ2" s="108"/>
      <c r="MNA2" s="108"/>
      <c r="MNB2" s="108"/>
      <c r="MNC2" s="108"/>
      <c r="MND2" s="108"/>
      <c r="MNE2" s="108"/>
      <c r="MNF2" s="108"/>
      <c r="MNG2" s="108"/>
      <c r="MNH2" s="108"/>
      <c r="MNI2" s="108"/>
      <c r="MNJ2" s="108"/>
      <c r="MNK2" s="108"/>
      <c r="MNL2" s="108"/>
      <c r="MNM2" s="108"/>
      <c r="MNN2" s="108"/>
      <c r="MNO2" s="108"/>
      <c r="MNP2" s="108"/>
      <c r="MNQ2" s="108"/>
      <c r="MNR2" s="108"/>
      <c r="MNS2" s="108"/>
      <c r="MNT2" s="108"/>
      <c r="MNU2" s="108"/>
      <c r="MNV2" s="108"/>
      <c r="MNW2" s="108"/>
      <c r="MNX2" s="108"/>
      <c r="MNY2" s="108"/>
      <c r="MNZ2" s="108"/>
      <c r="MOA2" s="108"/>
      <c r="MOB2" s="108"/>
      <c r="MOC2" s="108"/>
      <c r="MOD2" s="108"/>
      <c r="MOE2" s="108"/>
      <c r="MOF2" s="108"/>
      <c r="MOG2" s="108"/>
      <c r="MOH2" s="108"/>
      <c r="MOI2" s="108"/>
      <c r="MOJ2" s="108"/>
      <c r="MOK2" s="108"/>
      <c r="MOL2" s="108"/>
      <c r="MOM2" s="108"/>
      <c r="MON2" s="108"/>
      <c r="MOO2" s="108"/>
      <c r="MOP2" s="108"/>
      <c r="MOQ2" s="108"/>
      <c r="MOR2" s="108"/>
      <c r="MOS2" s="108"/>
      <c r="MOT2" s="108"/>
      <c r="MOU2" s="108"/>
      <c r="MOV2" s="108"/>
      <c r="MOW2" s="108"/>
      <c r="MOX2" s="108"/>
      <c r="MOY2" s="108"/>
      <c r="MOZ2" s="108"/>
      <c r="MPA2" s="108"/>
      <c r="MPB2" s="108"/>
      <c r="MPC2" s="108"/>
      <c r="MPD2" s="108"/>
      <c r="MPE2" s="108"/>
      <c r="MPF2" s="108"/>
      <c r="MPG2" s="108"/>
      <c r="MPH2" s="108"/>
      <c r="MPI2" s="108"/>
      <c r="MPJ2" s="108"/>
      <c r="MPK2" s="108"/>
      <c r="MPL2" s="108"/>
      <c r="MPM2" s="108"/>
      <c r="MPN2" s="108"/>
      <c r="MPO2" s="108"/>
      <c r="MPP2" s="108"/>
      <c r="MPQ2" s="108"/>
      <c r="MPR2" s="108"/>
      <c r="MPS2" s="108"/>
      <c r="MPT2" s="108"/>
      <c r="MPU2" s="108"/>
      <c r="MPV2" s="108"/>
      <c r="MPW2" s="108"/>
      <c r="MPX2" s="108"/>
      <c r="MPY2" s="108"/>
      <c r="MPZ2" s="108"/>
      <c r="MQA2" s="108"/>
      <c r="MQB2" s="108"/>
      <c r="MQC2" s="108"/>
      <c r="MQD2" s="108"/>
      <c r="MQE2" s="108"/>
      <c r="MQF2" s="108"/>
      <c r="MQG2" s="108"/>
      <c r="MQH2" s="108"/>
      <c r="MQI2" s="108"/>
      <c r="MQJ2" s="108"/>
      <c r="MQK2" s="108"/>
      <c r="MQL2" s="108"/>
      <c r="MQM2" s="108"/>
      <c r="MQN2" s="108"/>
      <c r="MQO2" s="108"/>
      <c r="MQP2" s="108"/>
      <c r="MQQ2" s="108"/>
      <c r="MQR2" s="108"/>
      <c r="MQS2" s="108"/>
      <c r="MQT2" s="108"/>
      <c r="MQU2" s="108"/>
      <c r="MQV2" s="108"/>
      <c r="MQW2" s="108"/>
      <c r="MQX2" s="108"/>
      <c r="MQY2" s="108"/>
      <c r="MQZ2" s="108"/>
      <c r="MRA2" s="108"/>
      <c r="MRB2" s="108"/>
      <c r="MRC2" s="108"/>
      <c r="MRD2" s="108"/>
      <c r="MRE2" s="108"/>
      <c r="MRF2" s="108"/>
      <c r="MRG2" s="108"/>
      <c r="MRH2" s="108"/>
      <c r="MRI2" s="108"/>
      <c r="MRJ2" s="108"/>
      <c r="MRK2" s="108"/>
      <c r="MRL2" s="108"/>
      <c r="MRM2" s="108"/>
      <c r="MRN2" s="108"/>
      <c r="MRO2" s="108"/>
      <c r="MRP2" s="108"/>
      <c r="MRQ2" s="108"/>
      <c r="MRR2" s="108"/>
      <c r="MRS2" s="108"/>
      <c r="MRT2" s="108"/>
      <c r="MRU2" s="108"/>
      <c r="MRV2" s="108"/>
      <c r="MRW2" s="108"/>
      <c r="MRX2" s="108"/>
      <c r="MRY2" s="108"/>
      <c r="MRZ2" s="108"/>
      <c r="MSA2" s="108"/>
      <c r="MSB2" s="108"/>
      <c r="MSC2" s="108"/>
      <c r="MSD2" s="108"/>
      <c r="MSE2" s="108"/>
      <c r="MSF2" s="108"/>
      <c r="MSG2" s="108"/>
      <c r="MSH2" s="108"/>
      <c r="MSI2" s="108"/>
      <c r="MSJ2" s="108"/>
      <c r="MSK2" s="108"/>
      <c r="MSL2" s="108"/>
      <c r="MSM2" s="108"/>
      <c r="MSN2" s="108"/>
      <c r="MSO2" s="108"/>
      <c r="MSP2" s="108"/>
      <c r="MSQ2" s="108"/>
      <c r="MSR2" s="108"/>
      <c r="MSS2" s="108"/>
      <c r="MST2" s="108"/>
      <c r="MSU2" s="108"/>
      <c r="MSV2" s="108"/>
      <c r="MSW2" s="108"/>
      <c r="MSX2" s="108"/>
      <c r="MSY2" s="108"/>
      <c r="MSZ2" s="108"/>
      <c r="MTA2" s="108"/>
      <c r="MTB2" s="108"/>
      <c r="MTC2" s="108"/>
      <c r="MTD2" s="108"/>
      <c r="MTE2" s="108"/>
      <c r="MTF2" s="108"/>
      <c r="MTG2" s="108"/>
      <c r="MTH2" s="108"/>
      <c r="MTI2" s="108"/>
      <c r="MTJ2" s="108"/>
      <c r="MTK2" s="108"/>
      <c r="MTL2" s="108"/>
      <c r="MTM2" s="108"/>
      <c r="MTN2" s="108"/>
      <c r="MTO2" s="108"/>
      <c r="MTP2" s="108"/>
      <c r="MTQ2" s="108"/>
      <c r="MTR2" s="108"/>
      <c r="MTS2" s="108"/>
      <c r="MTT2" s="108"/>
      <c r="MTU2" s="108"/>
      <c r="MTV2" s="108"/>
      <c r="MTW2" s="108"/>
      <c r="MTX2" s="108"/>
      <c r="MTY2" s="108"/>
      <c r="MTZ2" s="108"/>
      <c r="MUA2" s="108"/>
      <c r="MUB2" s="108"/>
      <c r="MUC2" s="108"/>
      <c r="MUD2" s="108"/>
      <c r="MUE2" s="108"/>
      <c r="MUF2" s="108"/>
      <c r="MUG2" s="108"/>
      <c r="MUH2" s="108"/>
      <c r="MUI2" s="108"/>
      <c r="MUJ2" s="108"/>
      <c r="MUK2" s="108"/>
      <c r="MUL2" s="108"/>
      <c r="MUM2" s="108"/>
      <c r="MUN2" s="108"/>
      <c r="MUO2" s="108"/>
      <c r="MUP2" s="108"/>
      <c r="MUQ2" s="108"/>
      <c r="MUR2" s="108"/>
      <c r="MUS2" s="108"/>
      <c r="MUT2" s="108"/>
      <c r="MUU2" s="108"/>
      <c r="MUV2" s="108"/>
      <c r="MUW2" s="108"/>
      <c r="MUX2" s="108"/>
      <c r="MUY2" s="108"/>
      <c r="MUZ2" s="108"/>
      <c r="MVA2" s="108"/>
      <c r="MVB2" s="108"/>
      <c r="MVC2" s="108"/>
      <c r="MVD2" s="108"/>
      <c r="MVE2" s="108"/>
      <c r="MVF2" s="108"/>
      <c r="MVG2" s="108"/>
      <c r="MVH2" s="108"/>
      <c r="MVI2" s="108"/>
      <c r="MVJ2" s="108"/>
      <c r="MVK2" s="108"/>
      <c r="MVL2" s="108"/>
      <c r="MVM2" s="108"/>
      <c r="MVN2" s="108"/>
      <c r="MVO2" s="108"/>
      <c r="MVP2" s="108"/>
      <c r="MVQ2" s="108"/>
      <c r="MVR2" s="108"/>
      <c r="MVS2" s="108"/>
      <c r="MVT2" s="108"/>
      <c r="MVU2" s="108"/>
      <c r="MVV2" s="108"/>
      <c r="MVW2" s="108"/>
      <c r="MVX2" s="108"/>
      <c r="MVY2" s="108"/>
      <c r="MVZ2" s="108"/>
      <c r="MWA2" s="108"/>
      <c r="MWB2" s="108"/>
      <c r="MWC2" s="108"/>
      <c r="MWD2" s="108"/>
      <c r="MWE2" s="108"/>
      <c r="MWF2" s="108"/>
      <c r="MWG2" s="108"/>
      <c r="MWH2" s="108"/>
      <c r="MWI2" s="108"/>
      <c r="MWJ2" s="108"/>
      <c r="MWK2" s="108"/>
      <c r="MWL2" s="108"/>
      <c r="MWM2" s="108"/>
      <c r="MWN2" s="108"/>
      <c r="MWO2" s="108"/>
      <c r="MWP2" s="108"/>
      <c r="MWQ2" s="108"/>
      <c r="MWR2" s="108"/>
      <c r="MWS2" s="108"/>
      <c r="MWT2" s="108"/>
      <c r="MWU2" s="108"/>
      <c r="MWV2" s="108"/>
      <c r="MWW2" s="108"/>
      <c r="MWX2" s="108"/>
      <c r="MWY2" s="108"/>
      <c r="MWZ2" s="108"/>
      <c r="MXA2" s="108"/>
      <c r="MXB2" s="108"/>
      <c r="MXC2" s="108"/>
      <c r="MXD2" s="108"/>
      <c r="MXE2" s="108"/>
      <c r="MXF2" s="108"/>
      <c r="MXG2" s="108"/>
      <c r="MXH2" s="108"/>
      <c r="MXI2" s="108"/>
      <c r="MXJ2" s="108"/>
      <c r="MXK2" s="108"/>
      <c r="MXL2" s="108"/>
      <c r="MXM2" s="108"/>
      <c r="MXN2" s="108"/>
      <c r="MXO2" s="108"/>
      <c r="MXP2" s="108"/>
      <c r="MXQ2" s="108"/>
      <c r="MXR2" s="108"/>
      <c r="MXS2" s="108"/>
      <c r="MXT2" s="108"/>
      <c r="MXU2" s="108"/>
      <c r="MXV2" s="108"/>
      <c r="MXW2" s="108"/>
      <c r="MXX2" s="108"/>
      <c r="MXY2" s="108"/>
      <c r="MXZ2" s="108"/>
      <c r="MYA2" s="108"/>
      <c r="MYB2" s="108"/>
      <c r="MYC2" s="108"/>
      <c r="MYD2" s="108"/>
      <c r="MYE2" s="108"/>
      <c r="MYF2" s="108"/>
      <c r="MYG2" s="108"/>
      <c r="MYH2" s="108"/>
      <c r="MYI2" s="108"/>
      <c r="MYJ2" s="108"/>
      <c r="MYK2" s="108"/>
      <c r="MYL2" s="108"/>
      <c r="MYM2" s="108"/>
      <c r="MYN2" s="108"/>
      <c r="MYO2" s="108"/>
      <c r="MYP2" s="108"/>
      <c r="MYQ2" s="108"/>
      <c r="MYR2" s="108"/>
      <c r="MYS2" s="108"/>
      <c r="MYT2" s="108"/>
      <c r="MYU2" s="108"/>
      <c r="MYV2" s="108"/>
      <c r="MYW2" s="108"/>
      <c r="MYX2" s="108"/>
      <c r="MYY2" s="108"/>
      <c r="MYZ2" s="108"/>
      <c r="MZA2" s="108"/>
      <c r="MZB2" s="108"/>
      <c r="MZC2" s="108"/>
      <c r="MZD2" s="108"/>
      <c r="MZE2" s="108"/>
      <c r="MZF2" s="108"/>
      <c r="MZG2" s="108"/>
      <c r="MZH2" s="108"/>
      <c r="MZI2" s="108"/>
      <c r="MZJ2" s="108"/>
      <c r="MZK2" s="108"/>
      <c r="MZL2" s="108"/>
      <c r="MZM2" s="108"/>
      <c r="MZN2" s="108"/>
      <c r="MZO2" s="108"/>
      <c r="MZP2" s="108"/>
      <c r="MZQ2" s="108"/>
      <c r="MZR2" s="108"/>
      <c r="MZS2" s="108"/>
      <c r="MZT2" s="108"/>
      <c r="MZU2" s="108"/>
      <c r="MZV2" s="108"/>
      <c r="MZW2" s="108"/>
      <c r="MZX2" s="108"/>
      <c r="MZY2" s="108"/>
      <c r="MZZ2" s="108"/>
      <c r="NAA2" s="108"/>
      <c r="NAB2" s="108"/>
      <c r="NAC2" s="108"/>
      <c r="NAD2" s="108"/>
      <c r="NAE2" s="108"/>
      <c r="NAF2" s="108"/>
      <c r="NAG2" s="108"/>
      <c r="NAH2" s="108"/>
      <c r="NAI2" s="108"/>
      <c r="NAJ2" s="108"/>
      <c r="NAK2" s="108"/>
      <c r="NAL2" s="108"/>
      <c r="NAM2" s="108"/>
      <c r="NAN2" s="108"/>
      <c r="NAO2" s="108"/>
      <c r="NAP2" s="108"/>
      <c r="NAQ2" s="108"/>
      <c r="NAR2" s="108"/>
      <c r="NAS2" s="108"/>
      <c r="NAT2" s="108"/>
      <c r="NAU2" s="108"/>
      <c r="NAV2" s="108"/>
      <c r="NAW2" s="108"/>
      <c r="NAX2" s="108"/>
      <c r="NAY2" s="108"/>
      <c r="NAZ2" s="108"/>
      <c r="NBA2" s="108"/>
      <c r="NBB2" s="108"/>
      <c r="NBC2" s="108"/>
      <c r="NBD2" s="108"/>
      <c r="NBE2" s="108"/>
      <c r="NBF2" s="108"/>
      <c r="NBG2" s="108"/>
      <c r="NBH2" s="108"/>
      <c r="NBI2" s="108"/>
      <c r="NBJ2" s="108"/>
      <c r="NBK2" s="108"/>
      <c r="NBL2" s="108"/>
      <c r="NBM2" s="108"/>
      <c r="NBN2" s="108"/>
      <c r="NBO2" s="108"/>
      <c r="NBP2" s="108"/>
      <c r="NBQ2" s="108"/>
      <c r="NBR2" s="108"/>
      <c r="NBS2" s="108"/>
      <c r="NBT2" s="108"/>
      <c r="NBU2" s="108"/>
      <c r="NBV2" s="108"/>
      <c r="NBW2" s="108"/>
      <c r="NBX2" s="108"/>
      <c r="NBY2" s="108"/>
      <c r="NBZ2" s="108"/>
      <c r="NCA2" s="108"/>
      <c r="NCB2" s="108"/>
      <c r="NCC2" s="108"/>
      <c r="NCD2" s="108"/>
      <c r="NCE2" s="108"/>
      <c r="NCF2" s="108"/>
      <c r="NCG2" s="108"/>
      <c r="NCH2" s="108"/>
      <c r="NCI2" s="108"/>
      <c r="NCJ2" s="108"/>
      <c r="NCK2" s="108"/>
      <c r="NCL2" s="108"/>
      <c r="NCM2" s="108"/>
      <c r="NCN2" s="108"/>
      <c r="NCO2" s="108"/>
      <c r="NCP2" s="108"/>
      <c r="NCQ2" s="108"/>
      <c r="NCR2" s="108"/>
      <c r="NCS2" s="108"/>
      <c r="NCT2" s="108"/>
      <c r="NCU2" s="108"/>
      <c r="NCV2" s="108"/>
      <c r="NCW2" s="108"/>
      <c r="NCX2" s="108"/>
      <c r="NCY2" s="108"/>
      <c r="NCZ2" s="108"/>
      <c r="NDA2" s="108"/>
      <c r="NDB2" s="108"/>
      <c r="NDC2" s="108"/>
      <c r="NDD2" s="108"/>
      <c r="NDE2" s="108"/>
      <c r="NDF2" s="108"/>
      <c r="NDG2" s="108"/>
      <c r="NDH2" s="108"/>
      <c r="NDI2" s="108"/>
      <c r="NDJ2" s="108"/>
      <c r="NDK2" s="108"/>
      <c r="NDL2" s="108"/>
      <c r="NDM2" s="108"/>
      <c r="NDN2" s="108"/>
      <c r="NDO2" s="108"/>
      <c r="NDP2" s="108"/>
      <c r="NDQ2" s="108"/>
      <c r="NDR2" s="108"/>
      <c r="NDS2" s="108"/>
      <c r="NDT2" s="108"/>
      <c r="NDU2" s="108"/>
      <c r="NDV2" s="108"/>
      <c r="NDW2" s="108"/>
      <c r="NDX2" s="108"/>
      <c r="NDY2" s="108"/>
      <c r="NDZ2" s="108"/>
      <c r="NEA2" s="108"/>
      <c r="NEB2" s="108"/>
      <c r="NEC2" s="108"/>
      <c r="NED2" s="108"/>
      <c r="NEE2" s="108"/>
      <c r="NEF2" s="108"/>
      <c r="NEG2" s="108"/>
      <c r="NEH2" s="108"/>
      <c r="NEI2" s="108"/>
      <c r="NEJ2" s="108"/>
      <c r="NEK2" s="108"/>
      <c r="NEL2" s="108"/>
      <c r="NEM2" s="108"/>
      <c r="NEN2" s="108"/>
      <c r="NEO2" s="108"/>
      <c r="NEP2" s="108"/>
      <c r="NEQ2" s="108"/>
      <c r="NER2" s="108"/>
      <c r="NES2" s="108"/>
      <c r="NET2" s="108"/>
      <c r="NEU2" s="108"/>
      <c r="NEV2" s="108"/>
      <c r="NEW2" s="108"/>
      <c r="NEX2" s="108"/>
      <c r="NEY2" s="108"/>
      <c r="NEZ2" s="108"/>
      <c r="NFA2" s="108"/>
      <c r="NFB2" s="108"/>
      <c r="NFC2" s="108"/>
      <c r="NFD2" s="108"/>
      <c r="NFE2" s="108"/>
      <c r="NFF2" s="108"/>
      <c r="NFG2" s="108"/>
      <c r="NFH2" s="108"/>
      <c r="NFI2" s="108"/>
      <c r="NFJ2" s="108"/>
      <c r="NFK2" s="108"/>
      <c r="NFL2" s="108"/>
      <c r="NFM2" s="108"/>
      <c r="NFN2" s="108"/>
      <c r="NFO2" s="108"/>
      <c r="NFP2" s="108"/>
      <c r="NFQ2" s="108"/>
      <c r="NFR2" s="108"/>
      <c r="NFS2" s="108"/>
      <c r="NFT2" s="108"/>
      <c r="NFU2" s="108"/>
      <c r="NFV2" s="108"/>
      <c r="NFW2" s="108"/>
      <c r="NFX2" s="108"/>
      <c r="NFY2" s="108"/>
      <c r="NFZ2" s="108"/>
      <c r="NGA2" s="108"/>
      <c r="NGB2" s="108"/>
      <c r="NGC2" s="108"/>
      <c r="NGD2" s="108"/>
      <c r="NGE2" s="108"/>
      <c r="NGF2" s="108"/>
      <c r="NGG2" s="108"/>
      <c r="NGH2" s="108"/>
      <c r="NGI2" s="108"/>
      <c r="NGJ2" s="108"/>
      <c r="NGK2" s="108"/>
      <c r="NGL2" s="108"/>
      <c r="NGM2" s="108"/>
      <c r="NGN2" s="108"/>
      <c r="NGO2" s="108"/>
      <c r="NGP2" s="108"/>
      <c r="NGQ2" s="108"/>
      <c r="NGR2" s="108"/>
      <c r="NGS2" s="108"/>
      <c r="NGT2" s="108"/>
      <c r="NGU2" s="108"/>
      <c r="NGV2" s="108"/>
      <c r="NGW2" s="108"/>
      <c r="NGX2" s="108"/>
      <c r="NGY2" s="108"/>
      <c r="NGZ2" s="108"/>
      <c r="NHA2" s="108"/>
      <c r="NHB2" s="108"/>
      <c r="NHC2" s="108"/>
      <c r="NHD2" s="108"/>
      <c r="NHE2" s="108"/>
      <c r="NHF2" s="108"/>
      <c r="NHG2" s="108"/>
      <c r="NHH2" s="108"/>
      <c r="NHI2" s="108"/>
      <c r="NHJ2" s="108"/>
      <c r="NHK2" s="108"/>
      <c r="NHL2" s="108"/>
      <c r="NHM2" s="108"/>
      <c r="NHN2" s="108"/>
      <c r="NHO2" s="108"/>
      <c r="NHP2" s="108"/>
      <c r="NHQ2" s="108"/>
      <c r="NHR2" s="108"/>
      <c r="NHS2" s="108"/>
      <c r="NHT2" s="108"/>
      <c r="NHU2" s="108"/>
      <c r="NHV2" s="108"/>
      <c r="NHW2" s="108"/>
      <c r="NHX2" s="108"/>
      <c r="NHY2" s="108"/>
      <c r="NHZ2" s="108"/>
      <c r="NIA2" s="108"/>
      <c r="NIB2" s="108"/>
      <c r="NIC2" s="108"/>
      <c r="NID2" s="108"/>
      <c r="NIE2" s="108"/>
      <c r="NIF2" s="108"/>
      <c r="NIG2" s="108"/>
      <c r="NIH2" s="108"/>
      <c r="NII2" s="108"/>
      <c r="NIJ2" s="108"/>
      <c r="NIK2" s="108"/>
      <c r="NIL2" s="108"/>
      <c r="NIM2" s="108"/>
      <c r="NIN2" s="108"/>
      <c r="NIO2" s="108"/>
      <c r="NIP2" s="108"/>
      <c r="NIQ2" s="108"/>
      <c r="NIR2" s="108"/>
      <c r="NIS2" s="108"/>
      <c r="NIT2" s="108"/>
      <c r="NIU2" s="108"/>
      <c r="NIV2" s="108"/>
      <c r="NIW2" s="108"/>
      <c r="NIX2" s="108"/>
      <c r="NIY2" s="108"/>
      <c r="NIZ2" s="108"/>
      <c r="NJA2" s="108"/>
      <c r="NJB2" s="108"/>
      <c r="NJC2" s="108"/>
      <c r="NJD2" s="108"/>
      <c r="NJE2" s="108"/>
      <c r="NJF2" s="108"/>
      <c r="NJG2" s="108"/>
      <c r="NJH2" s="108"/>
      <c r="NJI2" s="108"/>
      <c r="NJJ2" s="108"/>
      <c r="NJK2" s="108"/>
      <c r="NJL2" s="108"/>
      <c r="NJM2" s="108"/>
      <c r="NJN2" s="108"/>
      <c r="NJO2" s="108"/>
      <c r="NJP2" s="108"/>
      <c r="NJQ2" s="108"/>
      <c r="NJR2" s="108"/>
      <c r="NJS2" s="108"/>
      <c r="NJT2" s="108"/>
      <c r="NJU2" s="108"/>
      <c r="NJV2" s="108"/>
      <c r="NJW2" s="108"/>
      <c r="NJX2" s="108"/>
      <c r="NJY2" s="108"/>
      <c r="NJZ2" s="108"/>
      <c r="NKA2" s="108"/>
      <c r="NKB2" s="108"/>
      <c r="NKC2" s="108"/>
      <c r="NKD2" s="108"/>
      <c r="NKE2" s="108"/>
      <c r="NKF2" s="108"/>
      <c r="NKG2" s="108"/>
      <c r="NKH2" s="108"/>
      <c r="NKI2" s="108"/>
      <c r="NKJ2" s="108"/>
      <c r="NKK2" s="108"/>
      <c r="NKL2" s="108"/>
      <c r="NKM2" s="108"/>
      <c r="NKN2" s="108"/>
      <c r="NKO2" s="108"/>
      <c r="NKP2" s="108"/>
      <c r="NKQ2" s="108"/>
      <c r="NKR2" s="108"/>
      <c r="NKS2" s="108"/>
      <c r="NKT2" s="108"/>
      <c r="NKU2" s="108"/>
      <c r="NKV2" s="108"/>
      <c r="NKW2" s="108"/>
      <c r="NKX2" s="108"/>
      <c r="NKY2" s="108"/>
      <c r="NKZ2" s="108"/>
      <c r="NLA2" s="108"/>
      <c r="NLB2" s="108"/>
      <c r="NLC2" s="108"/>
      <c r="NLD2" s="108"/>
      <c r="NLE2" s="108"/>
      <c r="NLF2" s="108"/>
      <c r="NLG2" s="108"/>
      <c r="NLH2" s="108"/>
      <c r="NLI2" s="108"/>
      <c r="NLJ2" s="108"/>
      <c r="NLK2" s="108"/>
      <c r="NLL2" s="108"/>
      <c r="NLM2" s="108"/>
      <c r="NLN2" s="108"/>
      <c r="NLO2" s="108"/>
      <c r="NLP2" s="108"/>
      <c r="NLQ2" s="108"/>
      <c r="NLR2" s="108"/>
      <c r="NLS2" s="108"/>
      <c r="NLT2" s="108"/>
      <c r="NLU2" s="108"/>
      <c r="NLV2" s="108"/>
      <c r="NLW2" s="108"/>
      <c r="NLX2" s="108"/>
      <c r="NLY2" s="108"/>
      <c r="NLZ2" s="108"/>
      <c r="NMA2" s="108"/>
      <c r="NMB2" s="108"/>
      <c r="NMC2" s="108"/>
      <c r="NMD2" s="108"/>
      <c r="NME2" s="108"/>
      <c r="NMF2" s="108"/>
      <c r="NMG2" s="108"/>
      <c r="NMH2" s="108"/>
      <c r="NMI2" s="108"/>
      <c r="NMJ2" s="108"/>
      <c r="NMK2" s="108"/>
      <c r="NML2" s="108"/>
      <c r="NMM2" s="108"/>
      <c r="NMN2" s="108"/>
      <c r="NMO2" s="108"/>
      <c r="NMP2" s="108"/>
      <c r="NMQ2" s="108"/>
      <c r="NMR2" s="108"/>
      <c r="NMS2" s="108"/>
      <c r="NMT2" s="108"/>
      <c r="NMU2" s="108"/>
      <c r="NMV2" s="108"/>
      <c r="NMW2" s="108"/>
      <c r="NMX2" s="108"/>
      <c r="NMY2" s="108"/>
      <c r="NMZ2" s="108"/>
      <c r="NNA2" s="108"/>
      <c r="NNB2" s="108"/>
      <c r="NNC2" s="108"/>
      <c r="NND2" s="108"/>
      <c r="NNE2" s="108"/>
      <c r="NNF2" s="108"/>
      <c r="NNG2" s="108"/>
      <c r="NNH2" s="108"/>
      <c r="NNI2" s="108"/>
      <c r="NNJ2" s="108"/>
      <c r="NNK2" s="108"/>
      <c r="NNL2" s="108"/>
      <c r="NNM2" s="108"/>
      <c r="NNN2" s="108"/>
      <c r="NNO2" s="108"/>
      <c r="NNP2" s="108"/>
      <c r="NNQ2" s="108"/>
      <c r="NNR2" s="108"/>
      <c r="NNS2" s="108"/>
      <c r="NNT2" s="108"/>
      <c r="NNU2" s="108"/>
      <c r="NNV2" s="108"/>
      <c r="NNW2" s="108"/>
      <c r="NNX2" s="108"/>
      <c r="NNY2" s="108"/>
      <c r="NNZ2" s="108"/>
      <c r="NOA2" s="108"/>
      <c r="NOB2" s="108"/>
      <c r="NOC2" s="108"/>
      <c r="NOD2" s="108"/>
      <c r="NOE2" s="108"/>
      <c r="NOF2" s="108"/>
      <c r="NOG2" s="108"/>
      <c r="NOH2" s="108"/>
      <c r="NOI2" s="108"/>
      <c r="NOJ2" s="108"/>
      <c r="NOK2" s="108"/>
      <c r="NOL2" s="108"/>
      <c r="NOM2" s="108"/>
      <c r="NON2" s="108"/>
      <c r="NOO2" s="108"/>
      <c r="NOP2" s="108"/>
      <c r="NOQ2" s="108"/>
      <c r="NOR2" s="108"/>
      <c r="NOS2" s="108"/>
      <c r="NOT2" s="108"/>
      <c r="NOU2" s="108"/>
      <c r="NOV2" s="108"/>
      <c r="NOW2" s="108"/>
      <c r="NOX2" s="108"/>
      <c r="NOY2" s="108"/>
      <c r="NOZ2" s="108"/>
      <c r="NPA2" s="108"/>
      <c r="NPB2" s="108"/>
      <c r="NPC2" s="108"/>
      <c r="NPD2" s="108"/>
      <c r="NPE2" s="108"/>
      <c r="NPF2" s="108"/>
      <c r="NPG2" s="108"/>
      <c r="NPH2" s="108"/>
      <c r="NPI2" s="108"/>
      <c r="NPJ2" s="108"/>
      <c r="NPK2" s="108"/>
      <c r="NPL2" s="108"/>
      <c r="NPM2" s="108"/>
      <c r="NPN2" s="108"/>
      <c r="NPO2" s="108"/>
      <c r="NPP2" s="108"/>
      <c r="NPQ2" s="108"/>
      <c r="NPR2" s="108"/>
      <c r="NPS2" s="108"/>
      <c r="NPT2" s="108"/>
      <c r="NPU2" s="108"/>
      <c r="NPV2" s="108"/>
      <c r="NPW2" s="108"/>
      <c r="NPX2" s="108"/>
      <c r="NPY2" s="108"/>
      <c r="NPZ2" s="108"/>
      <c r="NQA2" s="108"/>
      <c r="NQB2" s="108"/>
      <c r="NQC2" s="108"/>
      <c r="NQD2" s="108"/>
      <c r="NQE2" s="108"/>
      <c r="NQF2" s="108"/>
      <c r="NQG2" s="108"/>
      <c r="NQH2" s="108"/>
      <c r="NQI2" s="108"/>
      <c r="NQJ2" s="108"/>
      <c r="NQK2" s="108"/>
      <c r="NQL2" s="108"/>
      <c r="NQM2" s="108"/>
      <c r="NQN2" s="108"/>
      <c r="NQO2" s="108"/>
      <c r="NQP2" s="108"/>
      <c r="NQQ2" s="108"/>
      <c r="NQR2" s="108"/>
      <c r="NQS2" s="108"/>
      <c r="NQT2" s="108"/>
      <c r="NQU2" s="108"/>
      <c r="NQV2" s="108"/>
      <c r="NQW2" s="108"/>
      <c r="NQX2" s="108"/>
      <c r="NQY2" s="108"/>
      <c r="NQZ2" s="108"/>
      <c r="NRA2" s="108"/>
      <c r="NRB2" s="108"/>
      <c r="NRC2" s="108"/>
      <c r="NRD2" s="108"/>
      <c r="NRE2" s="108"/>
      <c r="NRF2" s="108"/>
      <c r="NRG2" s="108"/>
      <c r="NRH2" s="108"/>
      <c r="NRI2" s="108"/>
      <c r="NRJ2" s="108"/>
      <c r="NRK2" s="108"/>
      <c r="NRL2" s="108"/>
      <c r="NRM2" s="108"/>
      <c r="NRN2" s="108"/>
      <c r="NRO2" s="108"/>
      <c r="NRP2" s="108"/>
      <c r="NRQ2" s="108"/>
      <c r="NRR2" s="108"/>
      <c r="NRS2" s="108"/>
      <c r="NRT2" s="108"/>
      <c r="NRU2" s="108"/>
      <c r="NRV2" s="108"/>
      <c r="NRW2" s="108"/>
      <c r="NRX2" s="108"/>
      <c r="NRY2" s="108"/>
      <c r="NRZ2" s="108"/>
      <c r="NSA2" s="108"/>
      <c r="NSB2" s="108"/>
      <c r="NSC2" s="108"/>
      <c r="NSD2" s="108"/>
      <c r="NSE2" s="108"/>
      <c r="NSF2" s="108"/>
      <c r="NSG2" s="108"/>
      <c r="NSH2" s="108"/>
      <c r="NSI2" s="108"/>
      <c r="NSJ2" s="108"/>
      <c r="NSK2" s="108"/>
      <c r="NSL2" s="108"/>
      <c r="NSM2" s="108"/>
      <c r="NSN2" s="108"/>
      <c r="NSO2" s="108"/>
      <c r="NSP2" s="108"/>
      <c r="NSQ2" s="108"/>
      <c r="NSR2" s="108"/>
      <c r="NSS2" s="108"/>
      <c r="NST2" s="108"/>
      <c r="NSU2" s="108"/>
      <c r="NSV2" s="108"/>
      <c r="NSW2" s="108"/>
      <c r="NSX2" s="108"/>
      <c r="NSY2" s="108"/>
      <c r="NSZ2" s="108"/>
      <c r="NTA2" s="108"/>
      <c r="NTB2" s="108"/>
      <c r="NTC2" s="108"/>
      <c r="NTD2" s="108"/>
      <c r="NTE2" s="108"/>
      <c r="NTF2" s="108"/>
      <c r="NTG2" s="108"/>
      <c r="NTH2" s="108"/>
      <c r="NTI2" s="108"/>
      <c r="NTJ2" s="108"/>
      <c r="NTK2" s="108"/>
      <c r="NTL2" s="108"/>
      <c r="NTM2" s="108"/>
      <c r="NTN2" s="108"/>
      <c r="NTO2" s="108"/>
      <c r="NTP2" s="108"/>
      <c r="NTQ2" s="108"/>
      <c r="NTR2" s="108"/>
      <c r="NTS2" s="108"/>
      <c r="NTT2" s="108"/>
      <c r="NTU2" s="108"/>
      <c r="NTV2" s="108"/>
      <c r="NTW2" s="108"/>
      <c r="NTX2" s="108"/>
      <c r="NTY2" s="108"/>
      <c r="NTZ2" s="108"/>
      <c r="NUA2" s="108"/>
      <c r="NUB2" s="108"/>
      <c r="NUC2" s="108"/>
      <c r="NUD2" s="108"/>
      <c r="NUE2" s="108"/>
      <c r="NUF2" s="108"/>
      <c r="NUG2" s="108"/>
      <c r="NUH2" s="108"/>
      <c r="NUI2" s="108"/>
      <c r="NUJ2" s="108"/>
      <c r="NUK2" s="108"/>
      <c r="NUL2" s="108"/>
      <c r="NUM2" s="108"/>
      <c r="NUN2" s="108"/>
      <c r="NUO2" s="108"/>
      <c r="NUP2" s="108"/>
      <c r="NUQ2" s="108"/>
      <c r="NUR2" s="108"/>
      <c r="NUS2" s="108"/>
      <c r="NUT2" s="108"/>
      <c r="NUU2" s="108"/>
      <c r="NUV2" s="108"/>
      <c r="NUW2" s="108"/>
      <c r="NUX2" s="108"/>
      <c r="NUY2" s="108"/>
      <c r="NUZ2" s="108"/>
      <c r="NVA2" s="108"/>
      <c r="NVB2" s="108"/>
      <c r="NVC2" s="108"/>
      <c r="NVD2" s="108"/>
      <c r="NVE2" s="108"/>
      <c r="NVF2" s="108"/>
      <c r="NVG2" s="108"/>
      <c r="NVH2" s="108"/>
      <c r="NVI2" s="108"/>
      <c r="NVJ2" s="108"/>
      <c r="NVK2" s="108"/>
      <c r="NVL2" s="108"/>
      <c r="NVM2" s="108"/>
      <c r="NVN2" s="108"/>
      <c r="NVO2" s="108"/>
      <c r="NVP2" s="108"/>
      <c r="NVQ2" s="108"/>
      <c r="NVR2" s="108"/>
      <c r="NVS2" s="108"/>
      <c r="NVT2" s="108"/>
      <c r="NVU2" s="108"/>
      <c r="NVV2" s="108"/>
      <c r="NVW2" s="108"/>
      <c r="NVX2" s="108"/>
      <c r="NVY2" s="108"/>
      <c r="NVZ2" s="108"/>
      <c r="NWA2" s="108"/>
      <c r="NWB2" s="108"/>
      <c r="NWC2" s="108"/>
      <c r="NWD2" s="108"/>
      <c r="NWE2" s="108"/>
      <c r="NWF2" s="108"/>
      <c r="NWG2" s="108"/>
      <c r="NWH2" s="108"/>
      <c r="NWI2" s="108"/>
      <c r="NWJ2" s="108"/>
      <c r="NWK2" s="108"/>
      <c r="NWL2" s="108"/>
      <c r="NWM2" s="108"/>
      <c r="NWN2" s="108"/>
      <c r="NWO2" s="108"/>
      <c r="NWP2" s="108"/>
      <c r="NWQ2" s="108"/>
      <c r="NWR2" s="108"/>
      <c r="NWS2" s="108"/>
      <c r="NWT2" s="108"/>
      <c r="NWU2" s="108"/>
      <c r="NWV2" s="108"/>
      <c r="NWW2" s="108"/>
      <c r="NWX2" s="108"/>
      <c r="NWY2" s="108"/>
      <c r="NWZ2" s="108"/>
      <c r="NXA2" s="108"/>
      <c r="NXB2" s="108"/>
      <c r="NXC2" s="108"/>
      <c r="NXD2" s="108"/>
      <c r="NXE2" s="108"/>
      <c r="NXF2" s="108"/>
      <c r="NXG2" s="108"/>
      <c r="NXH2" s="108"/>
      <c r="NXI2" s="108"/>
      <c r="NXJ2" s="108"/>
      <c r="NXK2" s="108"/>
      <c r="NXL2" s="108"/>
      <c r="NXM2" s="108"/>
      <c r="NXN2" s="108"/>
      <c r="NXO2" s="108"/>
      <c r="NXP2" s="108"/>
      <c r="NXQ2" s="108"/>
      <c r="NXR2" s="108"/>
      <c r="NXS2" s="108"/>
      <c r="NXT2" s="108"/>
      <c r="NXU2" s="108"/>
      <c r="NXV2" s="108"/>
      <c r="NXW2" s="108"/>
      <c r="NXX2" s="108"/>
      <c r="NXY2" s="108"/>
      <c r="NXZ2" s="108"/>
      <c r="NYA2" s="108"/>
      <c r="NYB2" s="108"/>
      <c r="NYC2" s="108"/>
      <c r="NYD2" s="108"/>
      <c r="NYE2" s="108"/>
      <c r="NYF2" s="108"/>
      <c r="NYG2" s="108"/>
      <c r="NYH2" s="108"/>
      <c r="NYI2" s="108"/>
      <c r="NYJ2" s="108"/>
      <c r="NYK2" s="108"/>
      <c r="NYL2" s="108"/>
      <c r="NYM2" s="108"/>
      <c r="NYN2" s="108"/>
      <c r="NYO2" s="108"/>
      <c r="NYP2" s="108"/>
      <c r="NYQ2" s="108"/>
      <c r="NYR2" s="108"/>
      <c r="NYS2" s="108"/>
      <c r="NYT2" s="108"/>
      <c r="NYU2" s="108"/>
      <c r="NYV2" s="108"/>
      <c r="NYW2" s="108"/>
      <c r="NYX2" s="108"/>
      <c r="NYY2" s="108"/>
      <c r="NYZ2" s="108"/>
      <c r="NZA2" s="108"/>
      <c r="NZB2" s="108"/>
      <c r="NZC2" s="108"/>
      <c r="NZD2" s="108"/>
      <c r="NZE2" s="108"/>
      <c r="NZF2" s="108"/>
      <c r="NZG2" s="108"/>
      <c r="NZH2" s="108"/>
      <c r="NZI2" s="108"/>
      <c r="NZJ2" s="108"/>
      <c r="NZK2" s="108"/>
      <c r="NZL2" s="108"/>
      <c r="NZM2" s="108"/>
      <c r="NZN2" s="108"/>
      <c r="NZO2" s="108"/>
      <c r="NZP2" s="108"/>
      <c r="NZQ2" s="108"/>
      <c r="NZR2" s="108"/>
      <c r="NZS2" s="108"/>
      <c r="NZT2" s="108"/>
      <c r="NZU2" s="108"/>
      <c r="NZV2" s="108"/>
      <c r="NZW2" s="108"/>
      <c r="NZX2" s="108"/>
      <c r="NZY2" s="108"/>
      <c r="NZZ2" s="108"/>
      <c r="OAA2" s="108"/>
      <c r="OAB2" s="108"/>
      <c r="OAC2" s="108"/>
      <c r="OAD2" s="108"/>
      <c r="OAE2" s="108"/>
      <c r="OAF2" s="108"/>
      <c r="OAG2" s="108"/>
      <c r="OAH2" s="108"/>
      <c r="OAI2" s="108"/>
      <c r="OAJ2" s="108"/>
      <c r="OAK2" s="108"/>
      <c r="OAL2" s="108"/>
      <c r="OAM2" s="108"/>
      <c r="OAN2" s="108"/>
      <c r="OAO2" s="108"/>
      <c r="OAP2" s="108"/>
      <c r="OAQ2" s="108"/>
      <c r="OAR2" s="108"/>
      <c r="OAS2" s="108"/>
      <c r="OAT2" s="108"/>
      <c r="OAU2" s="108"/>
      <c r="OAV2" s="108"/>
      <c r="OAW2" s="108"/>
      <c r="OAX2" s="108"/>
      <c r="OAY2" s="108"/>
      <c r="OAZ2" s="108"/>
      <c r="OBA2" s="108"/>
      <c r="OBB2" s="108"/>
      <c r="OBC2" s="108"/>
      <c r="OBD2" s="108"/>
      <c r="OBE2" s="108"/>
      <c r="OBF2" s="108"/>
      <c r="OBG2" s="108"/>
      <c r="OBH2" s="108"/>
      <c r="OBI2" s="108"/>
      <c r="OBJ2" s="108"/>
      <c r="OBK2" s="108"/>
      <c r="OBL2" s="108"/>
      <c r="OBM2" s="108"/>
      <c r="OBN2" s="108"/>
      <c r="OBO2" s="108"/>
      <c r="OBP2" s="108"/>
      <c r="OBQ2" s="108"/>
      <c r="OBR2" s="108"/>
      <c r="OBS2" s="108"/>
      <c r="OBT2" s="108"/>
      <c r="OBU2" s="108"/>
      <c r="OBV2" s="108"/>
      <c r="OBW2" s="108"/>
      <c r="OBX2" s="108"/>
      <c r="OBY2" s="108"/>
      <c r="OBZ2" s="108"/>
      <c r="OCA2" s="108"/>
      <c r="OCB2" s="108"/>
      <c r="OCC2" s="108"/>
      <c r="OCD2" s="108"/>
      <c r="OCE2" s="108"/>
      <c r="OCF2" s="108"/>
      <c r="OCG2" s="108"/>
      <c r="OCH2" s="108"/>
      <c r="OCI2" s="108"/>
      <c r="OCJ2" s="108"/>
      <c r="OCK2" s="108"/>
      <c r="OCL2" s="108"/>
      <c r="OCM2" s="108"/>
      <c r="OCN2" s="108"/>
      <c r="OCO2" s="108"/>
      <c r="OCP2" s="108"/>
      <c r="OCQ2" s="108"/>
      <c r="OCR2" s="108"/>
      <c r="OCS2" s="108"/>
      <c r="OCT2" s="108"/>
      <c r="OCU2" s="108"/>
      <c r="OCV2" s="108"/>
      <c r="OCW2" s="108"/>
      <c r="OCX2" s="108"/>
      <c r="OCY2" s="108"/>
      <c r="OCZ2" s="108"/>
      <c r="ODA2" s="108"/>
      <c r="ODB2" s="108"/>
      <c r="ODC2" s="108"/>
      <c r="ODD2" s="108"/>
      <c r="ODE2" s="108"/>
      <c r="ODF2" s="108"/>
      <c r="ODG2" s="108"/>
      <c r="ODH2" s="108"/>
      <c r="ODI2" s="108"/>
      <c r="ODJ2" s="108"/>
      <c r="ODK2" s="108"/>
      <c r="ODL2" s="108"/>
      <c r="ODM2" s="108"/>
      <c r="ODN2" s="108"/>
      <c r="ODO2" s="108"/>
      <c r="ODP2" s="108"/>
      <c r="ODQ2" s="108"/>
      <c r="ODR2" s="108"/>
      <c r="ODS2" s="108"/>
      <c r="ODT2" s="108"/>
      <c r="ODU2" s="108"/>
      <c r="ODV2" s="108"/>
      <c r="ODW2" s="108"/>
      <c r="ODX2" s="108"/>
      <c r="ODY2" s="108"/>
      <c r="ODZ2" s="108"/>
      <c r="OEA2" s="108"/>
      <c r="OEB2" s="108"/>
      <c r="OEC2" s="108"/>
      <c r="OED2" s="108"/>
      <c r="OEE2" s="108"/>
      <c r="OEF2" s="108"/>
      <c r="OEG2" s="108"/>
      <c r="OEH2" s="108"/>
      <c r="OEI2" s="108"/>
      <c r="OEJ2" s="108"/>
      <c r="OEK2" s="108"/>
      <c r="OEL2" s="108"/>
      <c r="OEM2" s="108"/>
      <c r="OEN2" s="108"/>
      <c r="OEO2" s="108"/>
      <c r="OEP2" s="108"/>
      <c r="OEQ2" s="108"/>
      <c r="OER2" s="108"/>
      <c r="OES2" s="108"/>
      <c r="OET2" s="108"/>
      <c r="OEU2" s="108"/>
      <c r="OEV2" s="108"/>
      <c r="OEW2" s="108"/>
      <c r="OEX2" s="108"/>
      <c r="OEY2" s="108"/>
      <c r="OEZ2" s="108"/>
      <c r="OFA2" s="108"/>
      <c r="OFB2" s="108"/>
      <c r="OFC2" s="108"/>
      <c r="OFD2" s="108"/>
      <c r="OFE2" s="108"/>
      <c r="OFF2" s="108"/>
      <c r="OFG2" s="108"/>
      <c r="OFH2" s="108"/>
      <c r="OFI2" s="108"/>
      <c r="OFJ2" s="108"/>
      <c r="OFK2" s="108"/>
      <c r="OFL2" s="108"/>
      <c r="OFM2" s="108"/>
      <c r="OFN2" s="108"/>
      <c r="OFO2" s="108"/>
      <c r="OFP2" s="108"/>
      <c r="OFQ2" s="108"/>
      <c r="OFR2" s="108"/>
      <c r="OFS2" s="108"/>
      <c r="OFT2" s="108"/>
      <c r="OFU2" s="108"/>
      <c r="OFV2" s="108"/>
      <c r="OFW2" s="108"/>
      <c r="OFX2" s="108"/>
      <c r="OFY2" s="108"/>
      <c r="OFZ2" s="108"/>
      <c r="OGA2" s="108"/>
      <c r="OGB2" s="108"/>
      <c r="OGC2" s="108"/>
      <c r="OGD2" s="108"/>
      <c r="OGE2" s="108"/>
      <c r="OGF2" s="108"/>
      <c r="OGG2" s="108"/>
      <c r="OGH2" s="108"/>
      <c r="OGI2" s="108"/>
      <c r="OGJ2" s="108"/>
      <c r="OGK2" s="108"/>
      <c r="OGL2" s="108"/>
      <c r="OGM2" s="108"/>
      <c r="OGN2" s="108"/>
      <c r="OGO2" s="108"/>
      <c r="OGP2" s="108"/>
      <c r="OGQ2" s="108"/>
      <c r="OGR2" s="108"/>
      <c r="OGS2" s="108"/>
      <c r="OGT2" s="108"/>
      <c r="OGU2" s="108"/>
      <c r="OGV2" s="108"/>
      <c r="OGW2" s="108"/>
      <c r="OGX2" s="108"/>
      <c r="OGY2" s="108"/>
      <c r="OGZ2" s="108"/>
      <c r="OHA2" s="108"/>
      <c r="OHB2" s="108"/>
      <c r="OHC2" s="108"/>
      <c r="OHD2" s="108"/>
      <c r="OHE2" s="108"/>
      <c r="OHF2" s="108"/>
      <c r="OHG2" s="108"/>
      <c r="OHH2" s="108"/>
      <c r="OHI2" s="108"/>
      <c r="OHJ2" s="108"/>
      <c r="OHK2" s="108"/>
      <c r="OHL2" s="108"/>
      <c r="OHM2" s="108"/>
      <c r="OHN2" s="108"/>
      <c r="OHO2" s="108"/>
      <c r="OHP2" s="108"/>
      <c r="OHQ2" s="108"/>
      <c r="OHR2" s="108"/>
      <c r="OHS2" s="108"/>
      <c r="OHT2" s="108"/>
      <c r="OHU2" s="108"/>
      <c r="OHV2" s="108"/>
      <c r="OHW2" s="108"/>
      <c r="OHX2" s="108"/>
      <c r="OHY2" s="108"/>
      <c r="OHZ2" s="108"/>
      <c r="OIA2" s="108"/>
      <c r="OIB2" s="108"/>
      <c r="OIC2" s="108"/>
      <c r="OID2" s="108"/>
      <c r="OIE2" s="108"/>
      <c r="OIF2" s="108"/>
      <c r="OIG2" s="108"/>
      <c r="OIH2" s="108"/>
      <c r="OII2" s="108"/>
      <c r="OIJ2" s="108"/>
      <c r="OIK2" s="108"/>
      <c r="OIL2" s="108"/>
      <c r="OIM2" s="108"/>
      <c r="OIN2" s="108"/>
      <c r="OIO2" s="108"/>
      <c r="OIP2" s="108"/>
      <c r="OIQ2" s="108"/>
      <c r="OIR2" s="108"/>
      <c r="OIS2" s="108"/>
      <c r="OIT2" s="108"/>
      <c r="OIU2" s="108"/>
      <c r="OIV2" s="108"/>
      <c r="OIW2" s="108"/>
      <c r="OIX2" s="108"/>
      <c r="OIY2" s="108"/>
      <c r="OIZ2" s="108"/>
      <c r="OJA2" s="108"/>
      <c r="OJB2" s="108"/>
      <c r="OJC2" s="108"/>
      <c r="OJD2" s="108"/>
      <c r="OJE2" s="108"/>
      <c r="OJF2" s="108"/>
      <c r="OJG2" s="108"/>
      <c r="OJH2" s="108"/>
      <c r="OJI2" s="108"/>
      <c r="OJJ2" s="108"/>
      <c r="OJK2" s="108"/>
      <c r="OJL2" s="108"/>
      <c r="OJM2" s="108"/>
      <c r="OJN2" s="108"/>
      <c r="OJO2" s="108"/>
      <c r="OJP2" s="108"/>
      <c r="OJQ2" s="108"/>
      <c r="OJR2" s="108"/>
      <c r="OJS2" s="108"/>
      <c r="OJT2" s="108"/>
      <c r="OJU2" s="108"/>
      <c r="OJV2" s="108"/>
      <c r="OJW2" s="108"/>
      <c r="OJX2" s="108"/>
      <c r="OJY2" s="108"/>
      <c r="OJZ2" s="108"/>
      <c r="OKA2" s="108"/>
      <c r="OKB2" s="108"/>
      <c r="OKC2" s="108"/>
      <c r="OKD2" s="108"/>
      <c r="OKE2" s="108"/>
      <c r="OKF2" s="108"/>
      <c r="OKG2" s="108"/>
      <c r="OKH2" s="108"/>
      <c r="OKI2" s="108"/>
      <c r="OKJ2" s="108"/>
      <c r="OKK2" s="108"/>
      <c r="OKL2" s="108"/>
      <c r="OKM2" s="108"/>
      <c r="OKN2" s="108"/>
      <c r="OKO2" s="108"/>
      <c r="OKP2" s="108"/>
      <c r="OKQ2" s="108"/>
      <c r="OKR2" s="108"/>
      <c r="OKS2" s="108"/>
      <c r="OKT2" s="108"/>
      <c r="OKU2" s="108"/>
      <c r="OKV2" s="108"/>
      <c r="OKW2" s="108"/>
      <c r="OKX2" s="108"/>
      <c r="OKY2" s="108"/>
      <c r="OKZ2" s="108"/>
      <c r="OLA2" s="108"/>
      <c r="OLB2" s="108"/>
      <c r="OLC2" s="108"/>
      <c r="OLD2" s="108"/>
      <c r="OLE2" s="108"/>
      <c r="OLF2" s="108"/>
      <c r="OLG2" s="108"/>
      <c r="OLH2" s="108"/>
      <c r="OLI2" s="108"/>
      <c r="OLJ2" s="108"/>
      <c r="OLK2" s="108"/>
      <c r="OLL2" s="108"/>
      <c r="OLM2" s="108"/>
      <c r="OLN2" s="108"/>
      <c r="OLO2" s="108"/>
      <c r="OLP2" s="108"/>
      <c r="OLQ2" s="108"/>
      <c r="OLR2" s="108"/>
      <c r="OLS2" s="108"/>
      <c r="OLT2" s="108"/>
      <c r="OLU2" s="108"/>
      <c r="OLV2" s="108"/>
      <c r="OLW2" s="108"/>
      <c r="OLX2" s="108"/>
      <c r="OLY2" s="108"/>
      <c r="OLZ2" s="108"/>
      <c r="OMA2" s="108"/>
      <c r="OMB2" s="108"/>
      <c r="OMC2" s="108"/>
      <c r="OMD2" s="108"/>
      <c r="OME2" s="108"/>
      <c r="OMF2" s="108"/>
      <c r="OMG2" s="108"/>
      <c r="OMH2" s="108"/>
      <c r="OMI2" s="108"/>
      <c r="OMJ2" s="108"/>
      <c r="OMK2" s="108"/>
      <c r="OML2" s="108"/>
      <c r="OMM2" s="108"/>
      <c r="OMN2" s="108"/>
      <c r="OMO2" s="108"/>
      <c r="OMP2" s="108"/>
      <c r="OMQ2" s="108"/>
      <c r="OMR2" s="108"/>
      <c r="OMS2" s="108"/>
      <c r="OMT2" s="108"/>
      <c r="OMU2" s="108"/>
      <c r="OMV2" s="108"/>
      <c r="OMW2" s="108"/>
      <c r="OMX2" s="108"/>
      <c r="OMY2" s="108"/>
      <c r="OMZ2" s="108"/>
      <c r="ONA2" s="108"/>
      <c r="ONB2" s="108"/>
      <c r="ONC2" s="108"/>
      <c r="OND2" s="108"/>
      <c r="ONE2" s="108"/>
      <c r="ONF2" s="108"/>
      <c r="ONG2" s="108"/>
      <c r="ONH2" s="108"/>
      <c r="ONI2" s="108"/>
      <c r="ONJ2" s="108"/>
      <c r="ONK2" s="108"/>
      <c r="ONL2" s="108"/>
      <c r="ONM2" s="108"/>
      <c r="ONN2" s="108"/>
      <c r="ONO2" s="108"/>
      <c r="ONP2" s="108"/>
      <c r="ONQ2" s="108"/>
      <c r="ONR2" s="108"/>
      <c r="ONS2" s="108"/>
      <c r="ONT2" s="108"/>
      <c r="ONU2" s="108"/>
      <c r="ONV2" s="108"/>
      <c r="ONW2" s="108"/>
      <c r="ONX2" s="108"/>
      <c r="ONY2" s="108"/>
      <c r="ONZ2" s="108"/>
      <c r="OOA2" s="108"/>
      <c r="OOB2" s="108"/>
      <c r="OOC2" s="108"/>
      <c r="OOD2" s="108"/>
      <c r="OOE2" s="108"/>
      <c r="OOF2" s="108"/>
      <c r="OOG2" s="108"/>
      <c r="OOH2" s="108"/>
      <c r="OOI2" s="108"/>
      <c r="OOJ2" s="108"/>
      <c r="OOK2" s="108"/>
      <c r="OOL2" s="108"/>
      <c r="OOM2" s="108"/>
      <c r="OON2" s="108"/>
      <c r="OOO2" s="108"/>
      <c r="OOP2" s="108"/>
      <c r="OOQ2" s="108"/>
      <c r="OOR2" s="108"/>
      <c r="OOS2" s="108"/>
      <c r="OOT2" s="108"/>
      <c r="OOU2" s="108"/>
      <c r="OOV2" s="108"/>
      <c r="OOW2" s="108"/>
      <c r="OOX2" s="108"/>
      <c r="OOY2" s="108"/>
      <c r="OOZ2" s="108"/>
      <c r="OPA2" s="108"/>
      <c r="OPB2" s="108"/>
      <c r="OPC2" s="108"/>
      <c r="OPD2" s="108"/>
      <c r="OPE2" s="108"/>
      <c r="OPF2" s="108"/>
      <c r="OPG2" s="108"/>
      <c r="OPH2" s="108"/>
      <c r="OPI2" s="108"/>
      <c r="OPJ2" s="108"/>
      <c r="OPK2" s="108"/>
      <c r="OPL2" s="108"/>
      <c r="OPM2" s="108"/>
      <c r="OPN2" s="108"/>
      <c r="OPO2" s="108"/>
      <c r="OPP2" s="108"/>
      <c r="OPQ2" s="108"/>
      <c r="OPR2" s="108"/>
      <c r="OPS2" s="108"/>
      <c r="OPT2" s="108"/>
      <c r="OPU2" s="108"/>
      <c r="OPV2" s="108"/>
      <c r="OPW2" s="108"/>
      <c r="OPX2" s="108"/>
      <c r="OPY2" s="108"/>
      <c r="OPZ2" s="108"/>
      <c r="OQA2" s="108"/>
      <c r="OQB2" s="108"/>
      <c r="OQC2" s="108"/>
      <c r="OQD2" s="108"/>
      <c r="OQE2" s="108"/>
      <c r="OQF2" s="108"/>
      <c r="OQG2" s="108"/>
      <c r="OQH2" s="108"/>
      <c r="OQI2" s="108"/>
      <c r="OQJ2" s="108"/>
      <c r="OQK2" s="108"/>
      <c r="OQL2" s="108"/>
      <c r="OQM2" s="108"/>
      <c r="OQN2" s="108"/>
      <c r="OQO2" s="108"/>
      <c r="OQP2" s="108"/>
      <c r="OQQ2" s="108"/>
      <c r="OQR2" s="108"/>
      <c r="OQS2" s="108"/>
      <c r="OQT2" s="108"/>
      <c r="OQU2" s="108"/>
      <c r="OQV2" s="108"/>
      <c r="OQW2" s="108"/>
      <c r="OQX2" s="108"/>
      <c r="OQY2" s="108"/>
      <c r="OQZ2" s="108"/>
      <c r="ORA2" s="108"/>
      <c r="ORB2" s="108"/>
      <c r="ORC2" s="108"/>
      <c r="ORD2" s="108"/>
      <c r="ORE2" s="108"/>
      <c r="ORF2" s="108"/>
      <c r="ORG2" s="108"/>
      <c r="ORH2" s="108"/>
      <c r="ORI2" s="108"/>
      <c r="ORJ2" s="108"/>
      <c r="ORK2" s="108"/>
      <c r="ORL2" s="108"/>
      <c r="ORM2" s="108"/>
      <c r="ORN2" s="108"/>
      <c r="ORO2" s="108"/>
      <c r="ORP2" s="108"/>
      <c r="ORQ2" s="108"/>
      <c r="ORR2" s="108"/>
      <c r="ORS2" s="108"/>
      <c r="ORT2" s="108"/>
      <c r="ORU2" s="108"/>
      <c r="ORV2" s="108"/>
      <c r="ORW2" s="108"/>
      <c r="ORX2" s="108"/>
      <c r="ORY2" s="108"/>
      <c r="ORZ2" s="108"/>
      <c r="OSA2" s="108"/>
      <c r="OSB2" s="108"/>
      <c r="OSC2" s="108"/>
      <c r="OSD2" s="108"/>
      <c r="OSE2" s="108"/>
      <c r="OSF2" s="108"/>
      <c r="OSG2" s="108"/>
      <c r="OSH2" s="108"/>
      <c r="OSI2" s="108"/>
      <c r="OSJ2" s="108"/>
      <c r="OSK2" s="108"/>
      <c r="OSL2" s="108"/>
      <c r="OSM2" s="108"/>
      <c r="OSN2" s="108"/>
      <c r="OSO2" s="108"/>
      <c r="OSP2" s="108"/>
      <c r="OSQ2" s="108"/>
      <c r="OSR2" s="108"/>
      <c r="OSS2" s="108"/>
      <c r="OST2" s="108"/>
      <c r="OSU2" s="108"/>
      <c r="OSV2" s="108"/>
      <c r="OSW2" s="108"/>
      <c r="OSX2" s="108"/>
      <c r="OSY2" s="108"/>
      <c r="OSZ2" s="108"/>
      <c r="OTA2" s="108"/>
      <c r="OTB2" s="108"/>
      <c r="OTC2" s="108"/>
      <c r="OTD2" s="108"/>
      <c r="OTE2" s="108"/>
      <c r="OTF2" s="108"/>
      <c r="OTG2" s="108"/>
      <c r="OTH2" s="108"/>
      <c r="OTI2" s="108"/>
      <c r="OTJ2" s="108"/>
      <c r="OTK2" s="108"/>
      <c r="OTL2" s="108"/>
      <c r="OTM2" s="108"/>
      <c r="OTN2" s="108"/>
      <c r="OTO2" s="108"/>
      <c r="OTP2" s="108"/>
      <c r="OTQ2" s="108"/>
      <c r="OTR2" s="108"/>
      <c r="OTS2" s="108"/>
      <c r="OTT2" s="108"/>
      <c r="OTU2" s="108"/>
      <c r="OTV2" s="108"/>
      <c r="OTW2" s="108"/>
      <c r="OTX2" s="108"/>
      <c r="OTY2" s="108"/>
      <c r="OTZ2" s="108"/>
      <c r="OUA2" s="108"/>
      <c r="OUB2" s="108"/>
      <c r="OUC2" s="108"/>
      <c r="OUD2" s="108"/>
      <c r="OUE2" s="108"/>
      <c r="OUF2" s="108"/>
      <c r="OUG2" s="108"/>
      <c r="OUH2" s="108"/>
      <c r="OUI2" s="108"/>
      <c r="OUJ2" s="108"/>
      <c r="OUK2" s="108"/>
      <c r="OUL2" s="108"/>
      <c r="OUM2" s="108"/>
      <c r="OUN2" s="108"/>
      <c r="OUO2" s="108"/>
      <c r="OUP2" s="108"/>
      <c r="OUQ2" s="108"/>
      <c r="OUR2" s="108"/>
      <c r="OUS2" s="108"/>
      <c r="OUT2" s="108"/>
      <c r="OUU2" s="108"/>
      <c r="OUV2" s="108"/>
      <c r="OUW2" s="108"/>
      <c r="OUX2" s="108"/>
      <c r="OUY2" s="108"/>
      <c r="OUZ2" s="108"/>
      <c r="OVA2" s="108"/>
      <c r="OVB2" s="108"/>
      <c r="OVC2" s="108"/>
      <c r="OVD2" s="108"/>
      <c r="OVE2" s="108"/>
      <c r="OVF2" s="108"/>
      <c r="OVG2" s="108"/>
      <c r="OVH2" s="108"/>
      <c r="OVI2" s="108"/>
      <c r="OVJ2" s="108"/>
      <c r="OVK2" s="108"/>
      <c r="OVL2" s="108"/>
      <c r="OVM2" s="108"/>
      <c r="OVN2" s="108"/>
      <c r="OVO2" s="108"/>
      <c r="OVP2" s="108"/>
      <c r="OVQ2" s="108"/>
      <c r="OVR2" s="108"/>
      <c r="OVS2" s="108"/>
      <c r="OVT2" s="108"/>
      <c r="OVU2" s="108"/>
      <c r="OVV2" s="108"/>
      <c r="OVW2" s="108"/>
      <c r="OVX2" s="108"/>
      <c r="OVY2" s="108"/>
      <c r="OVZ2" s="108"/>
      <c r="OWA2" s="108"/>
      <c r="OWB2" s="108"/>
      <c r="OWC2" s="108"/>
      <c r="OWD2" s="108"/>
      <c r="OWE2" s="108"/>
      <c r="OWF2" s="108"/>
      <c r="OWG2" s="108"/>
      <c r="OWH2" s="108"/>
      <c r="OWI2" s="108"/>
      <c r="OWJ2" s="108"/>
      <c r="OWK2" s="108"/>
      <c r="OWL2" s="108"/>
      <c r="OWM2" s="108"/>
      <c r="OWN2" s="108"/>
      <c r="OWO2" s="108"/>
      <c r="OWP2" s="108"/>
      <c r="OWQ2" s="108"/>
      <c r="OWR2" s="108"/>
      <c r="OWS2" s="108"/>
      <c r="OWT2" s="108"/>
      <c r="OWU2" s="108"/>
      <c r="OWV2" s="108"/>
      <c r="OWW2" s="108"/>
      <c r="OWX2" s="108"/>
      <c r="OWY2" s="108"/>
      <c r="OWZ2" s="108"/>
      <c r="OXA2" s="108"/>
      <c r="OXB2" s="108"/>
      <c r="OXC2" s="108"/>
      <c r="OXD2" s="108"/>
      <c r="OXE2" s="108"/>
      <c r="OXF2" s="108"/>
      <c r="OXG2" s="108"/>
      <c r="OXH2" s="108"/>
      <c r="OXI2" s="108"/>
      <c r="OXJ2" s="108"/>
      <c r="OXK2" s="108"/>
      <c r="OXL2" s="108"/>
      <c r="OXM2" s="108"/>
      <c r="OXN2" s="108"/>
      <c r="OXO2" s="108"/>
      <c r="OXP2" s="108"/>
      <c r="OXQ2" s="108"/>
      <c r="OXR2" s="108"/>
      <c r="OXS2" s="108"/>
      <c r="OXT2" s="108"/>
      <c r="OXU2" s="108"/>
      <c r="OXV2" s="108"/>
      <c r="OXW2" s="108"/>
      <c r="OXX2" s="108"/>
      <c r="OXY2" s="108"/>
      <c r="OXZ2" s="108"/>
      <c r="OYA2" s="108"/>
      <c r="OYB2" s="108"/>
      <c r="OYC2" s="108"/>
      <c r="OYD2" s="108"/>
      <c r="OYE2" s="108"/>
      <c r="OYF2" s="108"/>
      <c r="OYG2" s="108"/>
      <c r="OYH2" s="108"/>
      <c r="OYI2" s="108"/>
      <c r="OYJ2" s="108"/>
      <c r="OYK2" s="108"/>
      <c r="OYL2" s="108"/>
      <c r="OYM2" s="108"/>
      <c r="OYN2" s="108"/>
      <c r="OYO2" s="108"/>
      <c r="OYP2" s="108"/>
      <c r="OYQ2" s="108"/>
      <c r="OYR2" s="108"/>
      <c r="OYS2" s="108"/>
      <c r="OYT2" s="108"/>
      <c r="OYU2" s="108"/>
      <c r="OYV2" s="108"/>
      <c r="OYW2" s="108"/>
      <c r="OYX2" s="108"/>
      <c r="OYY2" s="108"/>
      <c r="OYZ2" s="108"/>
      <c r="OZA2" s="108"/>
      <c r="OZB2" s="108"/>
      <c r="OZC2" s="108"/>
      <c r="OZD2" s="108"/>
      <c r="OZE2" s="108"/>
      <c r="OZF2" s="108"/>
      <c r="OZG2" s="108"/>
      <c r="OZH2" s="108"/>
      <c r="OZI2" s="108"/>
      <c r="OZJ2" s="108"/>
      <c r="OZK2" s="108"/>
      <c r="OZL2" s="108"/>
      <c r="OZM2" s="108"/>
      <c r="OZN2" s="108"/>
      <c r="OZO2" s="108"/>
      <c r="OZP2" s="108"/>
      <c r="OZQ2" s="108"/>
      <c r="OZR2" s="108"/>
      <c r="OZS2" s="108"/>
      <c r="OZT2" s="108"/>
      <c r="OZU2" s="108"/>
      <c r="OZV2" s="108"/>
      <c r="OZW2" s="108"/>
      <c r="OZX2" s="108"/>
      <c r="OZY2" s="108"/>
      <c r="OZZ2" s="108"/>
      <c r="PAA2" s="108"/>
      <c r="PAB2" s="108"/>
      <c r="PAC2" s="108"/>
      <c r="PAD2" s="108"/>
      <c r="PAE2" s="108"/>
      <c r="PAF2" s="108"/>
      <c r="PAG2" s="108"/>
      <c r="PAH2" s="108"/>
      <c r="PAI2" s="108"/>
      <c r="PAJ2" s="108"/>
      <c r="PAK2" s="108"/>
      <c r="PAL2" s="108"/>
      <c r="PAM2" s="108"/>
      <c r="PAN2" s="108"/>
      <c r="PAO2" s="108"/>
      <c r="PAP2" s="108"/>
      <c r="PAQ2" s="108"/>
      <c r="PAR2" s="108"/>
      <c r="PAS2" s="108"/>
      <c r="PAT2" s="108"/>
      <c r="PAU2" s="108"/>
      <c r="PAV2" s="108"/>
      <c r="PAW2" s="108"/>
      <c r="PAX2" s="108"/>
      <c r="PAY2" s="108"/>
      <c r="PAZ2" s="108"/>
      <c r="PBA2" s="108"/>
      <c r="PBB2" s="108"/>
      <c r="PBC2" s="108"/>
      <c r="PBD2" s="108"/>
      <c r="PBE2" s="108"/>
      <c r="PBF2" s="108"/>
      <c r="PBG2" s="108"/>
      <c r="PBH2" s="108"/>
      <c r="PBI2" s="108"/>
      <c r="PBJ2" s="108"/>
      <c r="PBK2" s="108"/>
      <c r="PBL2" s="108"/>
      <c r="PBM2" s="108"/>
      <c r="PBN2" s="108"/>
      <c r="PBO2" s="108"/>
      <c r="PBP2" s="108"/>
      <c r="PBQ2" s="108"/>
      <c r="PBR2" s="108"/>
      <c r="PBS2" s="108"/>
      <c r="PBT2" s="108"/>
      <c r="PBU2" s="108"/>
      <c r="PBV2" s="108"/>
      <c r="PBW2" s="108"/>
      <c r="PBX2" s="108"/>
      <c r="PBY2" s="108"/>
      <c r="PBZ2" s="108"/>
      <c r="PCA2" s="108"/>
      <c r="PCB2" s="108"/>
      <c r="PCC2" s="108"/>
      <c r="PCD2" s="108"/>
      <c r="PCE2" s="108"/>
      <c r="PCF2" s="108"/>
      <c r="PCG2" s="108"/>
      <c r="PCH2" s="108"/>
      <c r="PCI2" s="108"/>
      <c r="PCJ2" s="108"/>
      <c r="PCK2" s="108"/>
      <c r="PCL2" s="108"/>
      <c r="PCM2" s="108"/>
      <c r="PCN2" s="108"/>
      <c r="PCO2" s="108"/>
      <c r="PCP2" s="108"/>
      <c r="PCQ2" s="108"/>
      <c r="PCR2" s="108"/>
      <c r="PCS2" s="108"/>
      <c r="PCT2" s="108"/>
      <c r="PCU2" s="108"/>
      <c r="PCV2" s="108"/>
      <c r="PCW2" s="108"/>
      <c r="PCX2" s="108"/>
      <c r="PCY2" s="108"/>
      <c r="PCZ2" s="108"/>
      <c r="PDA2" s="108"/>
      <c r="PDB2" s="108"/>
      <c r="PDC2" s="108"/>
      <c r="PDD2" s="108"/>
      <c r="PDE2" s="108"/>
      <c r="PDF2" s="108"/>
      <c r="PDG2" s="108"/>
      <c r="PDH2" s="108"/>
      <c r="PDI2" s="108"/>
      <c r="PDJ2" s="108"/>
      <c r="PDK2" s="108"/>
      <c r="PDL2" s="108"/>
      <c r="PDM2" s="108"/>
      <c r="PDN2" s="108"/>
      <c r="PDO2" s="108"/>
      <c r="PDP2" s="108"/>
      <c r="PDQ2" s="108"/>
      <c r="PDR2" s="108"/>
      <c r="PDS2" s="108"/>
      <c r="PDT2" s="108"/>
      <c r="PDU2" s="108"/>
      <c r="PDV2" s="108"/>
      <c r="PDW2" s="108"/>
      <c r="PDX2" s="108"/>
      <c r="PDY2" s="108"/>
      <c r="PDZ2" s="108"/>
      <c r="PEA2" s="108"/>
      <c r="PEB2" s="108"/>
      <c r="PEC2" s="108"/>
      <c r="PED2" s="108"/>
      <c r="PEE2" s="108"/>
      <c r="PEF2" s="108"/>
      <c r="PEG2" s="108"/>
      <c r="PEH2" s="108"/>
      <c r="PEI2" s="108"/>
      <c r="PEJ2" s="108"/>
      <c r="PEK2" s="108"/>
      <c r="PEL2" s="108"/>
      <c r="PEM2" s="108"/>
      <c r="PEN2" s="108"/>
      <c r="PEO2" s="108"/>
      <c r="PEP2" s="108"/>
      <c r="PEQ2" s="108"/>
      <c r="PER2" s="108"/>
      <c r="PES2" s="108"/>
      <c r="PET2" s="108"/>
      <c r="PEU2" s="108"/>
      <c r="PEV2" s="108"/>
      <c r="PEW2" s="108"/>
      <c r="PEX2" s="108"/>
      <c r="PEY2" s="108"/>
      <c r="PEZ2" s="108"/>
      <c r="PFA2" s="108"/>
      <c r="PFB2" s="108"/>
      <c r="PFC2" s="108"/>
      <c r="PFD2" s="108"/>
      <c r="PFE2" s="108"/>
      <c r="PFF2" s="108"/>
      <c r="PFG2" s="108"/>
      <c r="PFH2" s="108"/>
      <c r="PFI2" s="108"/>
      <c r="PFJ2" s="108"/>
      <c r="PFK2" s="108"/>
      <c r="PFL2" s="108"/>
      <c r="PFM2" s="108"/>
      <c r="PFN2" s="108"/>
      <c r="PFO2" s="108"/>
      <c r="PFP2" s="108"/>
      <c r="PFQ2" s="108"/>
      <c r="PFR2" s="108"/>
      <c r="PFS2" s="108"/>
      <c r="PFT2" s="108"/>
      <c r="PFU2" s="108"/>
      <c r="PFV2" s="108"/>
      <c r="PFW2" s="108"/>
      <c r="PFX2" s="108"/>
      <c r="PFY2" s="108"/>
      <c r="PFZ2" s="108"/>
      <c r="PGA2" s="108"/>
      <c r="PGB2" s="108"/>
      <c r="PGC2" s="108"/>
      <c r="PGD2" s="108"/>
      <c r="PGE2" s="108"/>
      <c r="PGF2" s="108"/>
      <c r="PGG2" s="108"/>
      <c r="PGH2" s="108"/>
      <c r="PGI2" s="108"/>
      <c r="PGJ2" s="108"/>
      <c r="PGK2" s="108"/>
      <c r="PGL2" s="108"/>
      <c r="PGM2" s="108"/>
      <c r="PGN2" s="108"/>
      <c r="PGO2" s="108"/>
      <c r="PGP2" s="108"/>
      <c r="PGQ2" s="108"/>
      <c r="PGR2" s="108"/>
      <c r="PGS2" s="108"/>
      <c r="PGT2" s="108"/>
      <c r="PGU2" s="108"/>
      <c r="PGV2" s="108"/>
      <c r="PGW2" s="108"/>
      <c r="PGX2" s="108"/>
      <c r="PGY2" s="108"/>
      <c r="PGZ2" s="108"/>
      <c r="PHA2" s="108"/>
      <c r="PHB2" s="108"/>
      <c r="PHC2" s="108"/>
      <c r="PHD2" s="108"/>
      <c r="PHE2" s="108"/>
      <c r="PHF2" s="108"/>
      <c r="PHG2" s="108"/>
      <c r="PHH2" s="108"/>
      <c r="PHI2" s="108"/>
      <c r="PHJ2" s="108"/>
      <c r="PHK2" s="108"/>
      <c r="PHL2" s="108"/>
      <c r="PHM2" s="108"/>
      <c r="PHN2" s="108"/>
      <c r="PHO2" s="108"/>
      <c r="PHP2" s="108"/>
      <c r="PHQ2" s="108"/>
      <c r="PHR2" s="108"/>
      <c r="PHS2" s="108"/>
      <c r="PHT2" s="108"/>
      <c r="PHU2" s="108"/>
      <c r="PHV2" s="108"/>
      <c r="PHW2" s="108"/>
      <c r="PHX2" s="108"/>
      <c r="PHY2" s="108"/>
      <c r="PHZ2" s="108"/>
      <c r="PIA2" s="108"/>
      <c r="PIB2" s="108"/>
      <c r="PIC2" s="108"/>
      <c r="PID2" s="108"/>
      <c r="PIE2" s="108"/>
      <c r="PIF2" s="108"/>
      <c r="PIG2" s="108"/>
      <c r="PIH2" s="108"/>
      <c r="PII2" s="108"/>
      <c r="PIJ2" s="108"/>
      <c r="PIK2" s="108"/>
      <c r="PIL2" s="108"/>
      <c r="PIM2" s="108"/>
      <c r="PIN2" s="108"/>
      <c r="PIO2" s="108"/>
      <c r="PIP2" s="108"/>
      <c r="PIQ2" s="108"/>
      <c r="PIR2" s="108"/>
      <c r="PIS2" s="108"/>
      <c r="PIT2" s="108"/>
      <c r="PIU2" s="108"/>
      <c r="PIV2" s="108"/>
      <c r="PIW2" s="108"/>
      <c r="PIX2" s="108"/>
      <c r="PIY2" s="108"/>
      <c r="PIZ2" s="108"/>
      <c r="PJA2" s="108"/>
      <c r="PJB2" s="108"/>
      <c r="PJC2" s="108"/>
      <c r="PJD2" s="108"/>
      <c r="PJE2" s="108"/>
      <c r="PJF2" s="108"/>
      <c r="PJG2" s="108"/>
      <c r="PJH2" s="108"/>
      <c r="PJI2" s="108"/>
      <c r="PJJ2" s="108"/>
      <c r="PJK2" s="108"/>
      <c r="PJL2" s="108"/>
      <c r="PJM2" s="108"/>
      <c r="PJN2" s="108"/>
      <c r="PJO2" s="108"/>
      <c r="PJP2" s="108"/>
      <c r="PJQ2" s="108"/>
      <c r="PJR2" s="108"/>
      <c r="PJS2" s="108"/>
      <c r="PJT2" s="108"/>
      <c r="PJU2" s="108"/>
      <c r="PJV2" s="108"/>
      <c r="PJW2" s="108"/>
      <c r="PJX2" s="108"/>
      <c r="PJY2" s="108"/>
      <c r="PJZ2" s="108"/>
      <c r="PKA2" s="108"/>
      <c r="PKB2" s="108"/>
      <c r="PKC2" s="108"/>
      <c r="PKD2" s="108"/>
      <c r="PKE2" s="108"/>
      <c r="PKF2" s="108"/>
      <c r="PKG2" s="108"/>
      <c r="PKH2" s="108"/>
      <c r="PKI2" s="108"/>
      <c r="PKJ2" s="108"/>
      <c r="PKK2" s="108"/>
      <c r="PKL2" s="108"/>
      <c r="PKM2" s="108"/>
      <c r="PKN2" s="108"/>
      <c r="PKO2" s="108"/>
      <c r="PKP2" s="108"/>
      <c r="PKQ2" s="108"/>
      <c r="PKR2" s="108"/>
      <c r="PKS2" s="108"/>
      <c r="PKT2" s="108"/>
      <c r="PKU2" s="108"/>
      <c r="PKV2" s="108"/>
      <c r="PKW2" s="108"/>
      <c r="PKX2" s="108"/>
      <c r="PKY2" s="108"/>
      <c r="PKZ2" s="108"/>
      <c r="PLA2" s="108"/>
      <c r="PLB2" s="108"/>
      <c r="PLC2" s="108"/>
      <c r="PLD2" s="108"/>
      <c r="PLE2" s="108"/>
      <c r="PLF2" s="108"/>
      <c r="PLG2" s="108"/>
      <c r="PLH2" s="108"/>
      <c r="PLI2" s="108"/>
      <c r="PLJ2" s="108"/>
      <c r="PLK2" s="108"/>
      <c r="PLL2" s="108"/>
      <c r="PLM2" s="108"/>
      <c r="PLN2" s="108"/>
      <c r="PLO2" s="108"/>
      <c r="PLP2" s="108"/>
      <c r="PLQ2" s="108"/>
      <c r="PLR2" s="108"/>
      <c r="PLS2" s="108"/>
      <c r="PLT2" s="108"/>
      <c r="PLU2" s="108"/>
      <c r="PLV2" s="108"/>
      <c r="PLW2" s="108"/>
      <c r="PLX2" s="108"/>
      <c r="PLY2" s="108"/>
      <c r="PLZ2" s="108"/>
      <c r="PMA2" s="108"/>
      <c r="PMB2" s="108"/>
      <c r="PMC2" s="108"/>
      <c r="PMD2" s="108"/>
      <c r="PME2" s="108"/>
      <c r="PMF2" s="108"/>
      <c r="PMG2" s="108"/>
      <c r="PMH2" s="108"/>
      <c r="PMI2" s="108"/>
      <c r="PMJ2" s="108"/>
      <c r="PMK2" s="108"/>
      <c r="PML2" s="108"/>
      <c r="PMM2" s="108"/>
      <c r="PMN2" s="108"/>
      <c r="PMO2" s="108"/>
      <c r="PMP2" s="108"/>
      <c r="PMQ2" s="108"/>
      <c r="PMR2" s="108"/>
      <c r="PMS2" s="108"/>
      <c r="PMT2" s="108"/>
      <c r="PMU2" s="108"/>
      <c r="PMV2" s="108"/>
      <c r="PMW2" s="108"/>
      <c r="PMX2" s="108"/>
      <c r="PMY2" s="108"/>
      <c r="PMZ2" s="108"/>
      <c r="PNA2" s="108"/>
      <c r="PNB2" s="108"/>
      <c r="PNC2" s="108"/>
      <c r="PND2" s="108"/>
      <c r="PNE2" s="108"/>
      <c r="PNF2" s="108"/>
      <c r="PNG2" s="108"/>
      <c r="PNH2" s="108"/>
      <c r="PNI2" s="108"/>
      <c r="PNJ2" s="108"/>
      <c r="PNK2" s="108"/>
      <c r="PNL2" s="108"/>
      <c r="PNM2" s="108"/>
      <c r="PNN2" s="108"/>
      <c r="PNO2" s="108"/>
      <c r="PNP2" s="108"/>
      <c r="PNQ2" s="108"/>
      <c r="PNR2" s="108"/>
      <c r="PNS2" s="108"/>
      <c r="PNT2" s="108"/>
      <c r="PNU2" s="108"/>
      <c r="PNV2" s="108"/>
      <c r="PNW2" s="108"/>
      <c r="PNX2" s="108"/>
      <c r="PNY2" s="108"/>
      <c r="PNZ2" s="108"/>
      <c r="POA2" s="108"/>
      <c r="POB2" s="108"/>
      <c r="POC2" s="108"/>
      <c r="POD2" s="108"/>
      <c r="POE2" s="108"/>
      <c r="POF2" s="108"/>
      <c r="POG2" s="108"/>
      <c r="POH2" s="108"/>
      <c r="POI2" s="108"/>
      <c r="POJ2" s="108"/>
      <c r="POK2" s="108"/>
      <c r="POL2" s="108"/>
      <c r="POM2" s="108"/>
      <c r="PON2" s="108"/>
      <c r="POO2" s="108"/>
      <c r="POP2" s="108"/>
      <c r="POQ2" s="108"/>
      <c r="POR2" s="108"/>
      <c r="POS2" s="108"/>
      <c r="POT2" s="108"/>
      <c r="POU2" s="108"/>
      <c r="POV2" s="108"/>
      <c r="POW2" s="108"/>
      <c r="POX2" s="108"/>
      <c r="POY2" s="108"/>
      <c r="POZ2" s="108"/>
      <c r="PPA2" s="108"/>
      <c r="PPB2" s="108"/>
      <c r="PPC2" s="108"/>
      <c r="PPD2" s="108"/>
      <c r="PPE2" s="108"/>
      <c r="PPF2" s="108"/>
      <c r="PPG2" s="108"/>
      <c r="PPH2" s="108"/>
      <c r="PPI2" s="108"/>
      <c r="PPJ2" s="108"/>
      <c r="PPK2" s="108"/>
      <c r="PPL2" s="108"/>
      <c r="PPM2" s="108"/>
      <c r="PPN2" s="108"/>
      <c r="PPO2" s="108"/>
      <c r="PPP2" s="108"/>
      <c r="PPQ2" s="108"/>
      <c r="PPR2" s="108"/>
      <c r="PPS2" s="108"/>
      <c r="PPT2" s="108"/>
      <c r="PPU2" s="108"/>
      <c r="PPV2" s="108"/>
      <c r="PPW2" s="108"/>
      <c r="PPX2" s="108"/>
      <c r="PPY2" s="108"/>
      <c r="PPZ2" s="108"/>
      <c r="PQA2" s="108"/>
      <c r="PQB2" s="108"/>
      <c r="PQC2" s="108"/>
      <c r="PQD2" s="108"/>
      <c r="PQE2" s="108"/>
      <c r="PQF2" s="108"/>
      <c r="PQG2" s="108"/>
      <c r="PQH2" s="108"/>
      <c r="PQI2" s="108"/>
      <c r="PQJ2" s="108"/>
      <c r="PQK2" s="108"/>
      <c r="PQL2" s="108"/>
      <c r="PQM2" s="108"/>
      <c r="PQN2" s="108"/>
      <c r="PQO2" s="108"/>
      <c r="PQP2" s="108"/>
      <c r="PQQ2" s="108"/>
      <c r="PQR2" s="108"/>
      <c r="PQS2" s="108"/>
      <c r="PQT2" s="108"/>
      <c r="PQU2" s="108"/>
      <c r="PQV2" s="108"/>
      <c r="PQW2" s="108"/>
      <c r="PQX2" s="108"/>
      <c r="PQY2" s="108"/>
      <c r="PQZ2" s="108"/>
      <c r="PRA2" s="108"/>
      <c r="PRB2" s="108"/>
      <c r="PRC2" s="108"/>
      <c r="PRD2" s="108"/>
      <c r="PRE2" s="108"/>
      <c r="PRF2" s="108"/>
      <c r="PRG2" s="108"/>
      <c r="PRH2" s="108"/>
      <c r="PRI2" s="108"/>
      <c r="PRJ2" s="108"/>
      <c r="PRK2" s="108"/>
      <c r="PRL2" s="108"/>
      <c r="PRM2" s="108"/>
      <c r="PRN2" s="108"/>
      <c r="PRO2" s="108"/>
      <c r="PRP2" s="108"/>
      <c r="PRQ2" s="108"/>
      <c r="PRR2" s="108"/>
      <c r="PRS2" s="108"/>
      <c r="PRT2" s="108"/>
      <c r="PRU2" s="108"/>
      <c r="PRV2" s="108"/>
      <c r="PRW2" s="108"/>
      <c r="PRX2" s="108"/>
      <c r="PRY2" s="108"/>
      <c r="PRZ2" s="108"/>
      <c r="PSA2" s="108"/>
      <c r="PSB2" s="108"/>
      <c r="PSC2" s="108"/>
      <c r="PSD2" s="108"/>
      <c r="PSE2" s="108"/>
      <c r="PSF2" s="108"/>
      <c r="PSG2" s="108"/>
      <c r="PSH2" s="108"/>
      <c r="PSI2" s="108"/>
      <c r="PSJ2" s="108"/>
      <c r="PSK2" s="108"/>
      <c r="PSL2" s="108"/>
      <c r="PSM2" s="108"/>
      <c r="PSN2" s="108"/>
      <c r="PSO2" s="108"/>
      <c r="PSP2" s="108"/>
      <c r="PSQ2" s="108"/>
      <c r="PSR2" s="108"/>
      <c r="PSS2" s="108"/>
      <c r="PST2" s="108"/>
      <c r="PSU2" s="108"/>
      <c r="PSV2" s="108"/>
      <c r="PSW2" s="108"/>
      <c r="PSX2" s="108"/>
      <c r="PSY2" s="108"/>
      <c r="PSZ2" s="108"/>
      <c r="PTA2" s="108"/>
      <c r="PTB2" s="108"/>
      <c r="PTC2" s="108"/>
      <c r="PTD2" s="108"/>
      <c r="PTE2" s="108"/>
      <c r="PTF2" s="108"/>
      <c r="PTG2" s="108"/>
      <c r="PTH2" s="108"/>
      <c r="PTI2" s="108"/>
      <c r="PTJ2" s="108"/>
      <c r="PTK2" s="108"/>
      <c r="PTL2" s="108"/>
      <c r="PTM2" s="108"/>
      <c r="PTN2" s="108"/>
      <c r="PTO2" s="108"/>
      <c r="PTP2" s="108"/>
      <c r="PTQ2" s="108"/>
      <c r="PTR2" s="108"/>
      <c r="PTS2" s="108"/>
      <c r="PTT2" s="108"/>
      <c r="PTU2" s="108"/>
      <c r="PTV2" s="108"/>
      <c r="PTW2" s="108"/>
      <c r="PTX2" s="108"/>
      <c r="PTY2" s="108"/>
      <c r="PTZ2" s="108"/>
      <c r="PUA2" s="108"/>
      <c r="PUB2" s="108"/>
      <c r="PUC2" s="108"/>
      <c r="PUD2" s="108"/>
      <c r="PUE2" s="108"/>
      <c r="PUF2" s="108"/>
      <c r="PUG2" s="108"/>
      <c r="PUH2" s="108"/>
      <c r="PUI2" s="108"/>
      <c r="PUJ2" s="108"/>
      <c r="PUK2" s="108"/>
      <c r="PUL2" s="108"/>
      <c r="PUM2" s="108"/>
      <c r="PUN2" s="108"/>
      <c r="PUO2" s="108"/>
      <c r="PUP2" s="108"/>
      <c r="PUQ2" s="108"/>
      <c r="PUR2" s="108"/>
      <c r="PUS2" s="108"/>
      <c r="PUT2" s="108"/>
      <c r="PUU2" s="108"/>
      <c r="PUV2" s="108"/>
      <c r="PUW2" s="108"/>
      <c r="PUX2" s="108"/>
      <c r="PUY2" s="108"/>
      <c r="PUZ2" s="108"/>
      <c r="PVA2" s="108"/>
      <c r="PVB2" s="108"/>
      <c r="PVC2" s="108"/>
      <c r="PVD2" s="108"/>
      <c r="PVE2" s="108"/>
      <c r="PVF2" s="108"/>
      <c r="PVG2" s="108"/>
      <c r="PVH2" s="108"/>
      <c r="PVI2" s="108"/>
      <c r="PVJ2" s="108"/>
      <c r="PVK2" s="108"/>
      <c r="PVL2" s="108"/>
      <c r="PVM2" s="108"/>
      <c r="PVN2" s="108"/>
      <c r="PVO2" s="108"/>
      <c r="PVP2" s="108"/>
      <c r="PVQ2" s="108"/>
      <c r="PVR2" s="108"/>
      <c r="PVS2" s="108"/>
      <c r="PVT2" s="108"/>
      <c r="PVU2" s="108"/>
      <c r="PVV2" s="108"/>
      <c r="PVW2" s="108"/>
      <c r="PVX2" s="108"/>
      <c r="PVY2" s="108"/>
      <c r="PVZ2" s="108"/>
      <c r="PWA2" s="108"/>
      <c r="PWB2" s="108"/>
      <c r="PWC2" s="108"/>
      <c r="PWD2" s="108"/>
      <c r="PWE2" s="108"/>
      <c r="PWF2" s="108"/>
      <c r="PWG2" s="108"/>
      <c r="PWH2" s="108"/>
      <c r="PWI2" s="108"/>
      <c r="PWJ2" s="108"/>
      <c r="PWK2" s="108"/>
      <c r="PWL2" s="108"/>
      <c r="PWM2" s="108"/>
      <c r="PWN2" s="108"/>
      <c r="PWO2" s="108"/>
      <c r="PWP2" s="108"/>
      <c r="PWQ2" s="108"/>
      <c r="PWR2" s="108"/>
      <c r="PWS2" s="108"/>
      <c r="PWT2" s="108"/>
      <c r="PWU2" s="108"/>
      <c r="PWV2" s="108"/>
      <c r="PWW2" s="108"/>
      <c r="PWX2" s="108"/>
      <c r="PWY2" s="108"/>
      <c r="PWZ2" s="108"/>
      <c r="PXA2" s="108"/>
      <c r="PXB2" s="108"/>
      <c r="PXC2" s="108"/>
      <c r="PXD2" s="108"/>
      <c r="PXE2" s="108"/>
      <c r="PXF2" s="108"/>
      <c r="PXG2" s="108"/>
      <c r="PXH2" s="108"/>
      <c r="PXI2" s="108"/>
      <c r="PXJ2" s="108"/>
      <c r="PXK2" s="108"/>
      <c r="PXL2" s="108"/>
      <c r="PXM2" s="108"/>
      <c r="PXN2" s="108"/>
      <c r="PXO2" s="108"/>
      <c r="PXP2" s="108"/>
      <c r="PXQ2" s="108"/>
      <c r="PXR2" s="108"/>
      <c r="PXS2" s="108"/>
      <c r="PXT2" s="108"/>
      <c r="PXU2" s="108"/>
      <c r="PXV2" s="108"/>
      <c r="PXW2" s="108"/>
      <c r="PXX2" s="108"/>
      <c r="PXY2" s="108"/>
      <c r="PXZ2" s="108"/>
      <c r="PYA2" s="108"/>
      <c r="PYB2" s="108"/>
      <c r="PYC2" s="108"/>
      <c r="PYD2" s="108"/>
      <c r="PYE2" s="108"/>
      <c r="PYF2" s="108"/>
      <c r="PYG2" s="108"/>
      <c r="PYH2" s="108"/>
      <c r="PYI2" s="108"/>
      <c r="PYJ2" s="108"/>
      <c r="PYK2" s="108"/>
      <c r="PYL2" s="108"/>
      <c r="PYM2" s="108"/>
      <c r="PYN2" s="108"/>
      <c r="PYO2" s="108"/>
      <c r="PYP2" s="108"/>
      <c r="PYQ2" s="108"/>
      <c r="PYR2" s="108"/>
      <c r="PYS2" s="108"/>
      <c r="PYT2" s="108"/>
      <c r="PYU2" s="108"/>
      <c r="PYV2" s="108"/>
      <c r="PYW2" s="108"/>
      <c r="PYX2" s="108"/>
      <c r="PYY2" s="108"/>
      <c r="PYZ2" s="108"/>
      <c r="PZA2" s="108"/>
      <c r="PZB2" s="108"/>
      <c r="PZC2" s="108"/>
      <c r="PZD2" s="108"/>
      <c r="PZE2" s="108"/>
      <c r="PZF2" s="108"/>
      <c r="PZG2" s="108"/>
      <c r="PZH2" s="108"/>
      <c r="PZI2" s="108"/>
      <c r="PZJ2" s="108"/>
      <c r="PZK2" s="108"/>
      <c r="PZL2" s="108"/>
      <c r="PZM2" s="108"/>
      <c r="PZN2" s="108"/>
      <c r="PZO2" s="108"/>
      <c r="PZP2" s="108"/>
      <c r="PZQ2" s="108"/>
      <c r="PZR2" s="108"/>
      <c r="PZS2" s="108"/>
      <c r="PZT2" s="108"/>
      <c r="PZU2" s="108"/>
      <c r="PZV2" s="108"/>
      <c r="PZW2" s="108"/>
      <c r="PZX2" s="108"/>
      <c r="PZY2" s="108"/>
      <c r="PZZ2" s="108"/>
      <c r="QAA2" s="108"/>
      <c r="QAB2" s="108"/>
      <c r="QAC2" s="108"/>
      <c r="QAD2" s="108"/>
      <c r="QAE2" s="108"/>
      <c r="QAF2" s="108"/>
      <c r="QAG2" s="108"/>
      <c r="QAH2" s="108"/>
      <c r="QAI2" s="108"/>
      <c r="QAJ2" s="108"/>
      <c r="QAK2" s="108"/>
      <c r="QAL2" s="108"/>
      <c r="QAM2" s="108"/>
      <c r="QAN2" s="108"/>
      <c r="QAO2" s="108"/>
      <c r="QAP2" s="108"/>
      <c r="QAQ2" s="108"/>
      <c r="QAR2" s="108"/>
      <c r="QAS2" s="108"/>
      <c r="QAT2" s="108"/>
      <c r="QAU2" s="108"/>
      <c r="QAV2" s="108"/>
      <c r="QAW2" s="108"/>
      <c r="QAX2" s="108"/>
      <c r="QAY2" s="108"/>
      <c r="QAZ2" s="108"/>
      <c r="QBA2" s="108"/>
      <c r="QBB2" s="108"/>
      <c r="QBC2" s="108"/>
      <c r="QBD2" s="108"/>
      <c r="QBE2" s="108"/>
      <c r="QBF2" s="108"/>
      <c r="QBG2" s="108"/>
      <c r="QBH2" s="108"/>
      <c r="QBI2" s="108"/>
      <c r="QBJ2" s="108"/>
      <c r="QBK2" s="108"/>
      <c r="QBL2" s="108"/>
      <c r="QBM2" s="108"/>
      <c r="QBN2" s="108"/>
      <c r="QBO2" s="108"/>
      <c r="QBP2" s="108"/>
      <c r="QBQ2" s="108"/>
      <c r="QBR2" s="108"/>
      <c r="QBS2" s="108"/>
      <c r="QBT2" s="108"/>
      <c r="QBU2" s="108"/>
      <c r="QBV2" s="108"/>
      <c r="QBW2" s="108"/>
      <c r="QBX2" s="108"/>
      <c r="QBY2" s="108"/>
      <c r="QBZ2" s="108"/>
      <c r="QCA2" s="108"/>
      <c r="QCB2" s="108"/>
      <c r="QCC2" s="108"/>
      <c r="QCD2" s="108"/>
      <c r="QCE2" s="108"/>
      <c r="QCF2" s="108"/>
      <c r="QCG2" s="108"/>
      <c r="QCH2" s="108"/>
      <c r="QCI2" s="108"/>
      <c r="QCJ2" s="108"/>
      <c r="QCK2" s="108"/>
      <c r="QCL2" s="108"/>
      <c r="QCM2" s="108"/>
      <c r="QCN2" s="108"/>
      <c r="QCO2" s="108"/>
      <c r="QCP2" s="108"/>
      <c r="QCQ2" s="108"/>
      <c r="QCR2" s="108"/>
      <c r="QCS2" s="108"/>
      <c r="QCT2" s="108"/>
      <c r="QCU2" s="108"/>
      <c r="QCV2" s="108"/>
      <c r="QCW2" s="108"/>
      <c r="QCX2" s="108"/>
      <c r="QCY2" s="108"/>
      <c r="QCZ2" s="108"/>
      <c r="QDA2" s="108"/>
      <c r="QDB2" s="108"/>
      <c r="QDC2" s="108"/>
      <c r="QDD2" s="108"/>
      <c r="QDE2" s="108"/>
      <c r="QDF2" s="108"/>
      <c r="QDG2" s="108"/>
      <c r="QDH2" s="108"/>
      <c r="QDI2" s="108"/>
      <c r="QDJ2" s="108"/>
      <c r="QDK2" s="108"/>
      <c r="QDL2" s="108"/>
      <c r="QDM2" s="108"/>
      <c r="QDN2" s="108"/>
      <c r="QDO2" s="108"/>
      <c r="QDP2" s="108"/>
      <c r="QDQ2" s="108"/>
      <c r="QDR2" s="108"/>
      <c r="QDS2" s="108"/>
      <c r="QDT2" s="108"/>
      <c r="QDU2" s="108"/>
      <c r="QDV2" s="108"/>
      <c r="QDW2" s="108"/>
      <c r="QDX2" s="108"/>
      <c r="QDY2" s="108"/>
      <c r="QDZ2" s="108"/>
      <c r="QEA2" s="108"/>
      <c r="QEB2" s="108"/>
      <c r="QEC2" s="108"/>
      <c r="QED2" s="108"/>
      <c r="QEE2" s="108"/>
      <c r="QEF2" s="108"/>
      <c r="QEG2" s="108"/>
      <c r="QEH2" s="108"/>
      <c r="QEI2" s="108"/>
      <c r="QEJ2" s="108"/>
      <c r="QEK2" s="108"/>
      <c r="QEL2" s="108"/>
      <c r="QEM2" s="108"/>
      <c r="QEN2" s="108"/>
      <c r="QEO2" s="108"/>
      <c r="QEP2" s="108"/>
      <c r="QEQ2" s="108"/>
      <c r="QER2" s="108"/>
      <c r="QES2" s="108"/>
      <c r="QET2" s="108"/>
      <c r="QEU2" s="108"/>
      <c r="QEV2" s="108"/>
      <c r="QEW2" s="108"/>
      <c r="QEX2" s="108"/>
      <c r="QEY2" s="108"/>
      <c r="QEZ2" s="108"/>
      <c r="QFA2" s="108"/>
      <c r="QFB2" s="108"/>
      <c r="QFC2" s="108"/>
      <c r="QFD2" s="108"/>
      <c r="QFE2" s="108"/>
      <c r="QFF2" s="108"/>
      <c r="QFG2" s="108"/>
      <c r="QFH2" s="108"/>
      <c r="QFI2" s="108"/>
      <c r="QFJ2" s="108"/>
      <c r="QFK2" s="108"/>
      <c r="QFL2" s="108"/>
      <c r="QFM2" s="108"/>
      <c r="QFN2" s="108"/>
      <c r="QFO2" s="108"/>
      <c r="QFP2" s="108"/>
      <c r="QFQ2" s="108"/>
      <c r="QFR2" s="108"/>
      <c r="QFS2" s="108"/>
      <c r="QFT2" s="108"/>
      <c r="QFU2" s="108"/>
      <c r="QFV2" s="108"/>
      <c r="QFW2" s="108"/>
      <c r="QFX2" s="108"/>
      <c r="QFY2" s="108"/>
      <c r="QFZ2" s="108"/>
      <c r="QGA2" s="108"/>
      <c r="QGB2" s="108"/>
      <c r="QGC2" s="108"/>
      <c r="QGD2" s="108"/>
      <c r="QGE2" s="108"/>
      <c r="QGF2" s="108"/>
      <c r="QGG2" s="108"/>
      <c r="QGH2" s="108"/>
      <c r="QGI2" s="108"/>
      <c r="QGJ2" s="108"/>
      <c r="QGK2" s="108"/>
      <c r="QGL2" s="108"/>
      <c r="QGM2" s="108"/>
      <c r="QGN2" s="108"/>
      <c r="QGO2" s="108"/>
      <c r="QGP2" s="108"/>
      <c r="QGQ2" s="108"/>
      <c r="QGR2" s="108"/>
      <c r="QGS2" s="108"/>
      <c r="QGT2" s="108"/>
      <c r="QGU2" s="108"/>
      <c r="QGV2" s="108"/>
      <c r="QGW2" s="108"/>
      <c r="QGX2" s="108"/>
      <c r="QGY2" s="108"/>
      <c r="QGZ2" s="108"/>
      <c r="QHA2" s="108"/>
      <c r="QHB2" s="108"/>
      <c r="QHC2" s="108"/>
      <c r="QHD2" s="108"/>
      <c r="QHE2" s="108"/>
      <c r="QHF2" s="108"/>
      <c r="QHG2" s="108"/>
      <c r="QHH2" s="108"/>
      <c r="QHI2" s="108"/>
      <c r="QHJ2" s="108"/>
      <c r="QHK2" s="108"/>
      <c r="QHL2" s="108"/>
      <c r="QHM2" s="108"/>
      <c r="QHN2" s="108"/>
      <c r="QHO2" s="108"/>
      <c r="QHP2" s="108"/>
      <c r="QHQ2" s="108"/>
      <c r="QHR2" s="108"/>
      <c r="QHS2" s="108"/>
      <c r="QHT2" s="108"/>
      <c r="QHU2" s="108"/>
      <c r="QHV2" s="108"/>
      <c r="QHW2" s="108"/>
      <c r="QHX2" s="108"/>
      <c r="QHY2" s="108"/>
      <c r="QHZ2" s="108"/>
      <c r="QIA2" s="108"/>
      <c r="QIB2" s="108"/>
      <c r="QIC2" s="108"/>
      <c r="QID2" s="108"/>
      <c r="QIE2" s="108"/>
      <c r="QIF2" s="108"/>
      <c r="QIG2" s="108"/>
      <c r="QIH2" s="108"/>
      <c r="QII2" s="108"/>
      <c r="QIJ2" s="108"/>
      <c r="QIK2" s="108"/>
      <c r="QIL2" s="108"/>
      <c r="QIM2" s="108"/>
      <c r="QIN2" s="108"/>
      <c r="QIO2" s="108"/>
      <c r="QIP2" s="108"/>
      <c r="QIQ2" s="108"/>
      <c r="QIR2" s="108"/>
      <c r="QIS2" s="108"/>
      <c r="QIT2" s="108"/>
      <c r="QIU2" s="108"/>
      <c r="QIV2" s="108"/>
      <c r="QIW2" s="108"/>
      <c r="QIX2" s="108"/>
      <c r="QIY2" s="108"/>
      <c r="QIZ2" s="108"/>
      <c r="QJA2" s="108"/>
      <c r="QJB2" s="108"/>
      <c r="QJC2" s="108"/>
      <c r="QJD2" s="108"/>
      <c r="QJE2" s="108"/>
      <c r="QJF2" s="108"/>
      <c r="QJG2" s="108"/>
      <c r="QJH2" s="108"/>
      <c r="QJI2" s="108"/>
      <c r="QJJ2" s="108"/>
      <c r="QJK2" s="108"/>
      <c r="QJL2" s="108"/>
      <c r="QJM2" s="108"/>
      <c r="QJN2" s="108"/>
      <c r="QJO2" s="108"/>
      <c r="QJP2" s="108"/>
      <c r="QJQ2" s="108"/>
      <c r="QJR2" s="108"/>
      <c r="QJS2" s="108"/>
      <c r="QJT2" s="108"/>
      <c r="QJU2" s="108"/>
      <c r="QJV2" s="108"/>
      <c r="QJW2" s="108"/>
      <c r="QJX2" s="108"/>
      <c r="QJY2" s="108"/>
      <c r="QJZ2" s="108"/>
      <c r="QKA2" s="108"/>
      <c r="QKB2" s="108"/>
      <c r="QKC2" s="108"/>
      <c r="QKD2" s="108"/>
      <c r="QKE2" s="108"/>
      <c r="QKF2" s="108"/>
      <c r="QKG2" s="108"/>
      <c r="QKH2" s="108"/>
      <c r="QKI2" s="108"/>
      <c r="QKJ2" s="108"/>
      <c r="QKK2" s="108"/>
      <c r="QKL2" s="108"/>
      <c r="QKM2" s="108"/>
      <c r="QKN2" s="108"/>
      <c r="QKO2" s="108"/>
      <c r="QKP2" s="108"/>
      <c r="QKQ2" s="108"/>
      <c r="QKR2" s="108"/>
      <c r="QKS2" s="108"/>
      <c r="QKT2" s="108"/>
      <c r="QKU2" s="108"/>
      <c r="QKV2" s="108"/>
      <c r="QKW2" s="108"/>
      <c r="QKX2" s="108"/>
      <c r="QKY2" s="108"/>
      <c r="QKZ2" s="108"/>
      <c r="QLA2" s="108"/>
      <c r="QLB2" s="108"/>
      <c r="QLC2" s="108"/>
      <c r="QLD2" s="108"/>
      <c r="QLE2" s="108"/>
      <c r="QLF2" s="108"/>
      <c r="QLG2" s="108"/>
      <c r="QLH2" s="108"/>
      <c r="QLI2" s="108"/>
      <c r="QLJ2" s="108"/>
      <c r="QLK2" s="108"/>
      <c r="QLL2" s="108"/>
      <c r="QLM2" s="108"/>
      <c r="QLN2" s="108"/>
      <c r="QLO2" s="108"/>
      <c r="QLP2" s="108"/>
      <c r="QLQ2" s="108"/>
      <c r="QLR2" s="108"/>
      <c r="QLS2" s="108"/>
      <c r="QLT2" s="108"/>
      <c r="QLU2" s="108"/>
      <c r="QLV2" s="108"/>
      <c r="QLW2" s="108"/>
      <c r="QLX2" s="108"/>
      <c r="QLY2" s="108"/>
      <c r="QLZ2" s="108"/>
      <c r="QMA2" s="108"/>
      <c r="QMB2" s="108"/>
      <c r="QMC2" s="108"/>
      <c r="QMD2" s="108"/>
      <c r="QME2" s="108"/>
      <c r="QMF2" s="108"/>
      <c r="QMG2" s="108"/>
      <c r="QMH2" s="108"/>
      <c r="QMI2" s="108"/>
      <c r="QMJ2" s="108"/>
      <c r="QMK2" s="108"/>
      <c r="QML2" s="108"/>
      <c r="QMM2" s="108"/>
      <c r="QMN2" s="108"/>
      <c r="QMO2" s="108"/>
      <c r="QMP2" s="108"/>
      <c r="QMQ2" s="108"/>
      <c r="QMR2" s="108"/>
      <c r="QMS2" s="108"/>
      <c r="QMT2" s="108"/>
      <c r="QMU2" s="108"/>
      <c r="QMV2" s="108"/>
      <c r="QMW2" s="108"/>
      <c r="QMX2" s="108"/>
      <c r="QMY2" s="108"/>
      <c r="QMZ2" s="108"/>
      <c r="QNA2" s="108"/>
      <c r="QNB2" s="108"/>
      <c r="QNC2" s="108"/>
      <c r="QND2" s="108"/>
      <c r="QNE2" s="108"/>
      <c r="QNF2" s="108"/>
      <c r="QNG2" s="108"/>
      <c r="QNH2" s="108"/>
      <c r="QNI2" s="108"/>
      <c r="QNJ2" s="108"/>
      <c r="QNK2" s="108"/>
      <c r="QNL2" s="108"/>
      <c r="QNM2" s="108"/>
      <c r="QNN2" s="108"/>
      <c r="QNO2" s="108"/>
      <c r="QNP2" s="108"/>
      <c r="QNQ2" s="108"/>
      <c r="QNR2" s="108"/>
      <c r="QNS2" s="108"/>
      <c r="QNT2" s="108"/>
      <c r="QNU2" s="108"/>
      <c r="QNV2" s="108"/>
      <c r="QNW2" s="108"/>
      <c r="QNX2" s="108"/>
      <c r="QNY2" s="108"/>
      <c r="QNZ2" s="108"/>
      <c r="QOA2" s="108"/>
      <c r="QOB2" s="108"/>
      <c r="QOC2" s="108"/>
      <c r="QOD2" s="108"/>
      <c r="QOE2" s="108"/>
      <c r="QOF2" s="108"/>
      <c r="QOG2" s="108"/>
      <c r="QOH2" s="108"/>
      <c r="QOI2" s="108"/>
      <c r="QOJ2" s="108"/>
      <c r="QOK2" s="108"/>
      <c r="QOL2" s="108"/>
      <c r="QOM2" s="108"/>
      <c r="QON2" s="108"/>
      <c r="QOO2" s="108"/>
      <c r="QOP2" s="108"/>
      <c r="QOQ2" s="108"/>
      <c r="QOR2" s="108"/>
      <c r="QOS2" s="108"/>
      <c r="QOT2" s="108"/>
      <c r="QOU2" s="108"/>
      <c r="QOV2" s="108"/>
      <c r="QOW2" s="108"/>
      <c r="QOX2" s="108"/>
      <c r="QOY2" s="108"/>
      <c r="QOZ2" s="108"/>
      <c r="QPA2" s="108"/>
      <c r="QPB2" s="108"/>
      <c r="QPC2" s="108"/>
      <c r="QPD2" s="108"/>
      <c r="QPE2" s="108"/>
      <c r="QPF2" s="108"/>
      <c r="QPG2" s="108"/>
      <c r="QPH2" s="108"/>
      <c r="QPI2" s="108"/>
      <c r="QPJ2" s="108"/>
      <c r="QPK2" s="108"/>
      <c r="QPL2" s="108"/>
      <c r="QPM2" s="108"/>
      <c r="QPN2" s="108"/>
      <c r="QPO2" s="108"/>
      <c r="QPP2" s="108"/>
      <c r="QPQ2" s="108"/>
      <c r="QPR2" s="108"/>
      <c r="QPS2" s="108"/>
      <c r="QPT2" s="108"/>
      <c r="QPU2" s="108"/>
      <c r="QPV2" s="108"/>
      <c r="QPW2" s="108"/>
      <c r="QPX2" s="108"/>
      <c r="QPY2" s="108"/>
      <c r="QPZ2" s="108"/>
      <c r="QQA2" s="108"/>
      <c r="QQB2" s="108"/>
      <c r="QQC2" s="108"/>
      <c r="QQD2" s="108"/>
      <c r="QQE2" s="108"/>
      <c r="QQF2" s="108"/>
      <c r="QQG2" s="108"/>
      <c r="QQH2" s="108"/>
      <c r="QQI2" s="108"/>
      <c r="QQJ2" s="108"/>
      <c r="QQK2" s="108"/>
      <c r="QQL2" s="108"/>
      <c r="QQM2" s="108"/>
      <c r="QQN2" s="108"/>
      <c r="QQO2" s="108"/>
      <c r="QQP2" s="108"/>
      <c r="QQQ2" s="108"/>
      <c r="QQR2" s="108"/>
      <c r="QQS2" s="108"/>
      <c r="QQT2" s="108"/>
      <c r="QQU2" s="108"/>
      <c r="QQV2" s="108"/>
      <c r="QQW2" s="108"/>
      <c r="QQX2" s="108"/>
      <c r="QQY2" s="108"/>
      <c r="QQZ2" s="108"/>
      <c r="QRA2" s="108"/>
      <c r="QRB2" s="108"/>
      <c r="QRC2" s="108"/>
      <c r="QRD2" s="108"/>
      <c r="QRE2" s="108"/>
      <c r="QRF2" s="108"/>
      <c r="QRG2" s="108"/>
      <c r="QRH2" s="108"/>
      <c r="QRI2" s="108"/>
      <c r="QRJ2" s="108"/>
      <c r="QRK2" s="108"/>
      <c r="QRL2" s="108"/>
      <c r="QRM2" s="108"/>
      <c r="QRN2" s="108"/>
      <c r="QRO2" s="108"/>
      <c r="QRP2" s="108"/>
      <c r="QRQ2" s="108"/>
      <c r="QRR2" s="108"/>
      <c r="QRS2" s="108"/>
      <c r="QRT2" s="108"/>
      <c r="QRU2" s="108"/>
      <c r="QRV2" s="108"/>
      <c r="QRW2" s="108"/>
      <c r="QRX2" s="108"/>
      <c r="QRY2" s="108"/>
      <c r="QRZ2" s="108"/>
      <c r="QSA2" s="108"/>
      <c r="QSB2" s="108"/>
      <c r="QSC2" s="108"/>
      <c r="QSD2" s="108"/>
      <c r="QSE2" s="108"/>
      <c r="QSF2" s="108"/>
      <c r="QSG2" s="108"/>
      <c r="QSH2" s="108"/>
      <c r="QSI2" s="108"/>
      <c r="QSJ2" s="108"/>
      <c r="QSK2" s="108"/>
      <c r="QSL2" s="108"/>
      <c r="QSM2" s="108"/>
      <c r="QSN2" s="108"/>
      <c r="QSO2" s="108"/>
      <c r="QSP2" s="108"/>
      <c r="QSQ2" s="108"/>
      <c r="QSR2" s="108"/>
      <c r="QSS2" s="108"/>
      <c r="QST2" s="108"/>
      <c r="QSU2" s="108"/>
      <c r="QSV2" s="108"/>
      <c r="QSW2" s="108"/>
      <c r="QSX2" s="108"/>
      <c r="QSY2" s="108"/>
      <c r="QSZ2" s="108"/>
      <c r="QTA2" s="108"/>
      <c r="QTB2" s="108"/>
      <c r="QTC2" s="108"/>
      <c r="QTD2" s="108"/>
      <c r="QTE2" s="108"/>
      <c r="QTF2" s="108"/>
      <c r="QTG2" s="108"/>
      <c r="QTH2" s="108"/>
      <c r="QTI2" s="108"/>
      <c r="QTJ2" s="108"/>
      <c r="QTK2" s="108"/>
      <c r="QTL2" s="108"/>
      <c r="QTM2" s="108"/>
      <c r="QTN2" s="108"/>
      <c r="QTO2" s="108"/>
      <c r="QTP2" s="108"/>
      <c r="QTQ2" s="108"/>
      <c r="QTR2" s="108"/>
      <c r="QTS2" s="108"/>
      <c r="QTT2" s="108"/>
      <c r="QTU2" s="108"/>
      <c r="QTV2" s="108"/>
      <c r="QTW2" s="108"/>
      <c r="QTX2" s="108"/>
      <c r="QTY2" s="108"/>
      <c r="QTZ2" s="108"/>
      <c r="QUA2" s="108"/>
      <c r="QUB2" s="108"/>
      <c r="QUC2" s="108"/>
      <c r="QUD2" s="108"/>
      <c r="QUE2" s="108"/>
      <c r="QUF2" s="108"/>
      <c r="QUG2" s="108"/>
      <c r="QUH2" s="108"/>
      <c r="QUI2" s="108"/>
      <c r="QUJ2" s="108"/>
      <c r="QUK2" s="108"/>
      <c r="QUL2" s="108"/>
      <c r="QUM2" s="108"/>
      <c r="QUN2" s="108"/>
      <c r="QUO2" s="108"/>
      <c r="QUP2" s="108"/>
      <c r="QUQ2" s="108"/>
      <c r="QUR2" s="108"/>
      <c r="QUS2" s="108"/>
      <c r="QUT2" s="108"/>
      <c r="QUU2" s="108"/>
      <c r="QUV2" s="108"/>
      <c r="QUW2" s="108"/>
      <c r="QUX2" s="108"/>
      <c r="QUY2" s="108"/>
      <c r="QUZ2" s="108"/>
      <c r="QVA2" s="108"/>
      <c r="QVB2" s="108"/>
      <c r="QVC2" s="108"/>
      <c r="QVD2" s="108"/>
      <c r="QVE2" s="108"/>
      <c r="QVF2" s="108"/>
      <c r="QVG2" s="108"/>
      <c r="QVH2" s="108"/>
      <c r="QVI2" s="108"/>
      <c r="QVJ2" s="108"/>
      <c r="QVK2" s="108"/>
      <c r="QVL2" s="108"/>
      <c r="QVM2" s="108"/>
      <c r="QVN2" s="108"/>
      <c r="QVO2" s="108"/>
      <c r="QVP2" s="108"/>
      <c r="QVQ2" s="108"/>
      <c r="QVR2" s="108"/>
      <c r="QVS2" s="108"/>
      <c r="QVT2" s="108"/>
      <c r="QVU2" s="108"/>
      <c r="QVV2" s="108"/>
      <c r="QVW2" s="108"/>
      <c r="QVX2" s="108"/>
      <c r="QVY2" s="108"/>
      <c r="QVZ2" s="108"/>
      <c r="QWA2" s="108"/>
      <c r="QWB2" s="108"/>
      <c r="QWC2" s="108"/>
      <c r="QWD2" s="108"/>
      <c r="QWE2" s="108"/>
      <c r="QWF2" s="108"/>
      <c r="QWG2" s="108"/>
      <c r="QWH2" s="108"/>
      <c r="QWI2" s="108"/>
      <c r="QWJ2" s="108"/>
      <c r="QWK2" s="108"/>
      <c r="QWL2" s="108"/>
      <c r="QWM2" s="108"/>
      <c r="QWN2" s="108"/>
      <c r="QWO2" s="108"/>
      <c r="QWP2" s="108"/>
      <c r="QWQ2" s="108"/>
      <c r="QWR2" s="108"/>
      <c r="QWS2" s="108"/>
      <c r="QWT2" s="108"/>
      <c r="QWU2" s="108"/>
      <c r="QWV2" s="108"/>
      <c r="QWW2" s="108"/>
      <c r="QWX2" s="108"/>
      <c r="QWY2" s="108"/>
      <c r="QWZ2" s="108"/>
      <c r="QXA2" s="108"/>
      <c r="QXB2" s="108"/>
      <c r="QXC2" s="108"/>
      <c r="QXD2" s="108"/>
      <c r="QXE2" s="108"/>
      <c r="QXF2" s="108"/>
      <c r="QXG2" s="108"/>
      <c r="QXH2" s="108"/>
      <c r="QXI2" s="108"/>
      <c r="QXJ2" s="108"/>
      <c r="QXK2" s="108"/>
      <c r="QXL2" s="108"/>
      <c r="QXM2" s="108"/>
      <c r="QXN2" s="108"/>
      <c r="QXO2" s="108"/>
      <c r="QXP2" s="108"/>
      <c r="QXQ2" s="108"/>
      <c r="QXR2" s="108"/>
      <c r="QXS2" s="108"/>
      <c r="QXT2" s="108"/>
      <c r="QXU2" s="108"/>
      <c r="QXV2" s="108"/>
      <c r="QXW2" s="108"/>
      <c r="QXX2" s="108"/>
      <c r="QXY2" s="108"/>
      <c r="QXZ2" s="108"/>
      <c r="QYA2" s="108"/>
      <c r="QYB2" s="108"/>
      <c r="QYC2" s="108"/>
      <c r="QYD2" s="108"/>
      <c r="QYE2" s="108"/>
      <c r="QYF2" s="108"/>
      <c r="QYG2" s="108"/>
      <c r="QYH2" s="108"/>
      <c r="QYI2" s="108"/>
      <c r="QYJ2" s="108"/>
      <c r="QYK2" s="108"/>
      <c r="QYL2" s="108"/>
      <c r="QYM2" s="108"/>
      <c r="QYN2" s="108"/>
      <c r="QYO2" s="108"/>
      <c r="QYP2" s="108"/>
      <c r="QYQ2" s="108"/>
      <c r="QYR2" s="108"/>
      <c r="QYS2" s="108"/>
      <c r="QYT2" s="108"/>
      <c r="QYU2" s="108"/>
      <c r="QYV2" s="108"/>
      <c r="QYW2" s="108"/>
      <c r="QYX2" s="108"/>
      <c r="QYY2" s="108"/>
      <c r="QYZ2" s="108"/>
      <c r="QZA2" s="108"/>
      <c r="QZB2" s="108"/>
      <c r="QZC2" s="108"/>
      <c r="QZD2" s="108"/>
      <c r="QZE2" s="108"/>
      <c r="QZF2" s="108"/>
      <c r="QZG2" s="108"/>
      <c r="QZH2" s="108"/>
      <c r="QZI2" s="108"/>
      <c r="QZJ2" s="108"/>
      <c r="QZK2" s="108"/>
      <c r="QZL2" s="108"/>
      <c r="QZM2" s="108"/>
      <c r="QZN2" s="108"/>
      <c r="QZO2" s="108"/>
      <c r="QZP2" s="108"/>
      <c r="QZQ2" s="108"/>
      <c r="QZR2" s="108"/>
      <c r="QZS2" s="108"/>
      <c r="QZT2" s="108"/>
      <c r="QZU2" s="108"/>
      <c r="QZV2" s="108"/>
      <c r="QZW2" s="108"/>
      <c r="QZX2" s="108"/>
      <c r="QZY2" s="108"/>
      <c r="QZZ2" s="108"/>
      <c r="RAA2" s="108"/>
      <c r="RAB2" s="108"/>
      <c r="RAC2" s="108"/>
      <c r="RAD2" s="108"/>
      <c r="RAE2" s="108"/>
      <c r="RAF2" s="108"/>
      <c r="RAG2" s="108"/>
      <c r="RAH2" s="108"/>
      <c r="RAI2" s="108"/>
      <c r="RAJ2" s="108"/>
      <c r="RAK2" s="108"/>
      <c r="RAL2" s="108"/>
      <c r="RAM2" s="108"/>
      <c r="RAN2" s="108"/>
      <c r="RAO2" s="108"/>
      <c r="RAP2" s="108"/>
      <c r="RAQ2" s="108"/>
      <c r="RAR2" s="108"/>
      <c r="RAS2" s="108"/>
      <c r="RAT2" s="108"/>
      <c r="RAU2" s="108"/>
      <c r="RAV2" s="108"/>
      <c r="RAW2" s="108"/>
      <c r="RAX2" s="108"/>
      <c r="RAY2" s="108"/>
      <c r="RAZ2" s="108"/>
      <c r="RBA2" s="108"/>
      <c r="RBB2" s="108"/>
      <c r="RBC2" s="108"/>
      <c r="RBD2" s="108"/>
      <c r="RBE2" s="108"/>
      <c r="RBF2" s="108"/>
      <c r="RBG2" s="108"/>
      <c r="RBH2" s="108"/>
      <c r="RBI2" s="108"/>
      <c r="RBJ2" s="108"/>
      <c r="RBK2" s="108"/>
      <c r="RBL2" s="108"/>
      <c r="RBM2" s="108"/>
      <c r="RBN2" s="108"/>
      <c r="RBO2" s="108"/>
      <c r="RBP2" s="108"/>
      <c r="RBQ2" s="108"/>
      <c r="RBR2" s="108"/>
      <c r="RBS2" s="108"/>
      <c r="RBT2" s="108"/>
      <c r="RBU2" s="108"/>
      <c r="RBV2" s="108"/>
      <c r="RBW2" s="108"/>
      <c r="RBX2" s="108"/>
      <c r="RBY2" s="108"/>
      <c r="RBZ2" s="108"/>
      <c r="RCA2" s="108"/>
      <c r="RCB2" s="108"/>
      <c r="RCC2" s="108"/>
      <c r="RCD2" s="108"/>
      <c r="RCE2" s="108"/>
      <c r="RCF2" s="108"/>
      <c r="RCG2" s="108"/>
      <c r="RCH2" s="108"/>
      <c r="RCI2" s="108"/>
      <c r="RCJ2" s="108"/>
      <c r="RCK2" s="108"/>
      <c r="RCL2" s="108"/>
      <c r="RCM2" s="108"/>
      <c r="RCN2" s="108"/>
      <c r="RCO2" s="108"/>
      <c r="RCP2" s="108"/>
      <c r="RCQ2" s="108"/>
      <c r="RCR2" s="108"/>
      <c r="RCS2" s="108"/>
      <c r="RCT2" s="108"/>
      <c r="RCU2" s="108"/>
      <c r="RCV2" s="108"/>
      <c r="RCW2" s="108"/>
      <c r="RCX2" s="108"/>
      <c r="RCY2" s="108"/>
      <c r="RCZ2" s="108"/>
      <c r="RDA2" s="108"/>
      <c r="RDB2" s="108"/>
      <c r="RDC2" s="108"/>
      <c r="RDD2" s="108"/>
      <c r="RDE2" s="108"/>
      <c r="RDF2" s="108"/>
      <c r="RDG2" s="108"/>
      <c r="RDH2" s="108"/>
      <c r="RDI2" s="108"/>
      <c r="RDJ2" s="108"/>
      <c r="RDK2" s="108"/>
      <c r="RDL2" s="108"/>
      <c r="RDM2" s="108"/>
      <c r="RDN2" s="108"/>
      <c r="RDO2" s="108"/>
      <c r="RDP2" s="108"/>
      <c r="RDQ2" s="108"/>
      <c r="RDR2" s="108"/>
      <c r="RDS2" s="108"/>
      <c r="RDT2" s="108"/>
      <c r="RDU2" s="108"/>
      <c r="RDV2" s="108"/>
      <c r="RDW2" s="108"/>
      <c r="RDX2" s="108"/>
      <c r="RDY2" s="108"/>
      <c r="RDZ2" s="108"/>
      <c r="REA2" s="108"/>
      <c r="REB2" s="108"/>
      <c r="REC2" s="108"/>
      <c r="RED2" s="108"/>
      <c r="REE2" s="108"/>
      <c r="REF2" s="108"/>
      <c r="REG2" s="108"/>
      <c r="REH2" s="108"/>
      <c r="REI2" s="108"/>
      <c r="REJ2" s="108"/>
      <c r="REK2" s="108"/>
      <c r="REL2" s="108"/>
      <c r="REM2" s="108"/>
      <c r="REN2" s="108"/>
      <c r="REO2" s="108"/>
      <c r="REP2" s="108"/>
      <c r="REQ2" s="108"/>
      <c r="RER2" s="108"/>
      <c r="RES2" s="108"/>
      <c r="RET2" s="108"/>
      <c r="REU2" s="108"/>
      <c r="REV2" s="108"/>
      <c r="REW2" s="108"/>
      <c r="REX2" s="108"/>
      <c r="REY2" s="108"/>
      <c r="REZ2" s="108"/>
      <c r="RFA2" s="108"/>
      <c r="RFB2" s="108"/>
      <c r="RFC2" s="108"/>
      <c r="RFD2" s="108"/>
      <c r="RFE2" s="108"/>
      <c r="RFF2" s="108"/>
      <c r="RFG2" s="108"/>
      <c r="RFH2" s="108"/>
      <c r="RFI2" s="108"/>
      <c r="RFJ2" s="108"/>
      <c r="RFK2" s="108"/>
      <c r="RFL2" s="108"/>
      <c r="RFM2" s="108"/>
      <c r="RFN2" s="108"/>
      <c r="RFO2" s="108"/>
      <c r="RFP2" s="108"/>
      <c r="RFQ2" s="108"/>
      <c r="RFR2" s="108"/>
      <c r="RFS2" s="108"/>
      <c r="RFT2" s="108"/>
      <c r="RFU2" s="108"/>
      <c r="RFV2" s="108"/>
      <c r="RFW2" s="108"/>
      <c r="RFX2" s="108"/>
      <c r="RFY2" s="108"/>
      <c r="RFZ2" s="108"/>
      <c r="RGA2" s="108"/>
      <c r="RGB2" s="108"/>
      <c r="RGC2" s="108"/>
      <c r="RGD2" s="108"/>
      <c r="RGE2" s="108"/>
      <c r="RGF2" s="108"/>
      <c r="RGG2" s="108"/>
      <c r="RGH2" s="108"/>
      <c r="RGI2" s="108"/>
      <c r="RGJ2" s="108"/>
      <c r="RGK2" s="108"/>
      <c r="RGL2" s="108"/>
      <c r="RGM2" s="108"/>
      <c r="RGN2" s="108"/>
      <c r="RGO2" s="108"/>
      <c r="RGP2" s="108"/>
      <c r="RGQ2" s="108"/>
      <c r="RGR2" s="108"/>
      <c r="RGS2" s="108"/>
      <c r="RGT2" s="108"/>
      <c r="RGU2" s="108"/>
      <c r="RGV2" s="108"/>
      <c r="RGW2" s="108"/>
      <c r="RGX2" s="108"/>
      <c r="RGY2" s="108"/>
      <c r="RGZ2" s="108"/>
      <c r="RHA2" s="108"/>
      <c r="RHB2" s="108"/>
      <c r="RHC2" s="108"/>
      <c r="RHD2" s="108"/>
      <c r="RHE2" s="108"/>
      <c r="RHF2" s="108"/>
      <c r="RHG2" s="108"/>
      <c r="RHH2" s="108"/>
      <c r="RHI2" s="108"/>
      <c r="RHJ2" s="108"/>
      <c r="RHK2" s="108"/>
      <c r="RHL2" s="108"/>
      <c r="RHM2" s="108"/>
      <c r="RHN2" s="108"/>
      <c r="RHO2" s="108"/>
      <c r="RHP2" s="108"/>
      <c r="RHQ2" s="108"/>
      <c r="RHR2" s="108"/>
      <c r="RHS2" s="108"/>
      <c r="RHT2" s="108"/>
      <c r="RHU2" s="108"/>
      <c r="RHV2" s="108"/>
      <c r="RHW2" s="108"/>
      <c r="RHX2" s="108"/>
      <c r="RHY2" s="108"/>
      <c r="RHZ2" s="108"/>
      <c r="RIA2" s="108"/>
      <c r="RIB2" s="108"/>
      <c r="RIC2" s="108"/>
      <c r="RID2" s="108"/>
      <c r="RIE2" s="108"/>
      <c r="RIF2" s="108"/>
      <c r="RIG2" s="108"/>
      <c r="RIH2" s="108"/>
      <c r="RII2" s="108"/>
      <c r="RIJ2" s="108"/>
      <c r="RIK2" s="108"/>
      <c r="RIL2" s="108"/>
      <c r="RIM2" s="108"/>
      <c r="RIN2" s="108"/>
      <c r="RIO2" s="108"/>
      <c r="RIP2" s="108"/>
      <c r="RIQ2" s="108"/>
      <c r="RIR2" s="108"/>
      <c r="RIS2" s="108"/>
      <c r="RIT2" s="108"/>
      <c r="RIU2" s="108"/>
      <c r="RIV2" s="108"/>
      <c r="RIW2" s="108"/>
      <c r="RIX2" s="108"/>
      <c r="RIY2" s="108"/>
      <c r="RIZ2" s="108"/>
      <c r="RJA2" s="108"/>
      <c r="RJB2" s="108"/>
      <c r="RJC2" s="108"/>
      <c r="RJD2" s="108"/>
      <c r="RJE2" s="108"/>
      <c r="RJF2" s="108"/>
      <c r="RJG2" s="108"/>
      <c r="RJH2" s="108"/>
      <c r="RJI2" s="108"/>
      <c r="RJJ2" s="108"/>
      <c r="RJK2" s="108"/>
      <c r="RJL2" s="108"/>
      <c r="RJM2" s="108"/>
      <c r="RJN2" s="108"/>
      <c r="RJO2" s="108"/>
      <c r="RJP2" s="108"/>
      <c r="RJQ2" s="108"/>
      <c r="RJR2" s="108"/>
      <c r="RJS2" s="108"/>
      <c r="RJT2" s="108"/>
      <c r="RJU2" s="108"/>
      <c r="RJV2" s="108"/>
      <c r="RJW2" s="108"/>
      <c r="RJX2" s="108"/>
      <c r="RJY2" s="108"/>
      <c r="RJZ2" s="108"/>
      <c r="RKA2" s="108"/>
      <c r="RKB2" s="108"/>
      <c r="RKC2" s="108"/>
      <c r="RKD2" s="108"/>
      <c r="RKE2" s="108"/>
      <c r="RKF2" s="108"/>
      <c r="RKG2" s="108"/>
      <c r="RKH2" s="108"/>
      <c r="RKI2" s="108"/>
      <c r="RKJ2" s="108"/>
      <c r="RKK2" s="108"/>
      <c r="RKL2" s="108"/>
      <c r="RKM2" s="108"/>
      <c r="RKN2" s="108"/>
      <c r="RKO2" s="108"/>
      <c r="RKP2" s="108"/>
      <c r="RKQ2" s="108"/>
      <c r="RKR2" s="108"/>
      <c r="RKS2" s="108"/>
      <c r="RKT2" s="108"/>
      <c r="RKU2" s="108"/>
      <c r="RKV2" s="108"/>
      <c r="RKW2" s="108"/>
      <c r="RKX2" s="108"/>
      <c r="RKY2" s="108"/>
      <c r="RKZ2" s="108"/>
      <c r="RLA2" s="108"/>
      <c r="RLB2" s="108"/>
      <c r="RLC2" s="108"/>
      <c r="RLD2" s="108"/>
      <c r="RLE2" s="108"/>
      <c r="RLF2" s="108"/>
      <c r="RLG2" s="108"/>
      <c r="RLH2" s="108"/>
      <c r="RLI2" s="108"/>
      <c r="RLJ2" s="108"/>
      <c r="RLK2" s="108"/>
      <c r="RLL2" s="108"/>
      <c r="RLM2" s="108"/>
      <c r="RLN2" s="108"/>
      <c r="RLO2" s="108"/>
      <c r="RLP2" s="108"/>
      <c r="RLQ2" s="108"/>
      <c r="RLR2" s="108"/>
      <c r="RLS2" s="108"/>
      <c r="RLT2" s="108"/>
      <c r="RLU2" s="108"/>
      <c r="RLV2" s="108"/>
      <c r="RLW2" s="108"/>
      <c r="RLX2" s="108"/>
      <c r="RLY2" s="108"/>
      <c r="RLZ2" s="108"/>
      <c r="RMA2" s="108"/>
      <c r="RMB2" s="108"/>
      <c r="RMC2" s="108"/>
      <c r="RMD2" s="108"/>
      <c r="RME2" s="108"/>
      <c r="RMF2" s="108"/>
      <c r="RMG2" s="108"/>
      <c r="RMH2" s="108"/>
      <c r="RMI2" s="108"/>
      <c r="RMJ2" s="108"/>
      <c r="RMK2" s="108"/>
      <c r="RML2" s="108"/>
      <c r="RMM2" s="108"/>
      <c r="RMN2" s="108"/>
      <c r="RMO2" s="108"/>
      <c r="RMP2" s="108"/>
      <c r="RMQ2" s="108"/>
      <c r="RMR2" s="108"/>
      <c r="RMS2" s="108"/>
      <c r="RMT2" s="108"/>
      <c r="RMU2" s="108"/>
      <c r="RMV2" s="108"/>
      <c r="RMW2" s="108"/>
      <c r="RMX2" s="108"/>
      <c r="RMY2" s="108"/>
      <c r="RMZ2" s="108"/>
      <c r="RNA2" s="108"/>
      <c r="RNB2" s="108"/>
      <c r="RNC2" s="108"/>
      <c r="RND2" s="108"/>
      <c r="RNE2" s="108"/>
      <c r="RNF2" s="108"/>
      <c r="RNG2" s="108"/>
      <c r="RNH2" s="108"/>
      <c r="RNI2" s="108"/>
      <c r="RNJ2" s="108"/>
      <c r="RNK2" s="108"/>
      <c r="RNL2" s="108"/>
      <c r="RNM2" s="108"/>
      <c r="RNN2" s="108"/>
      <c r="RNO2" s="108"/>
      <c r="RNP2" s="108"/>
      <c r="RNQ2" s="108"/>
      <c r="RNR2" s="108"/>
      <c r="RNS2" s="108"/>
      <c r="RNT2" s="108"/>
      <c r="RNU2" s="108"/>
      <c r="RNV2" s="108"/>
      <c r="RNW2" s="108"/>
      <c r="RNX2" s="108"/>
      <c r="RNY2" s="108"/>
      <c r="RNZ2" s="108"/>
      <c r="ROA2" s="108"/>
      <c r="ROB2" s="108"/>
      <c r="ROC2" s="108"/>
      <c r="ROD2" s="108"/>
      <c r="ROE2" s="108"/>
      <c r="ROF2" s="108"/>
      <c r="ROG2" s="108"/>
      <c r="ROH2" s="108"/>
      <c r="ROI2" s="108"/>
      <c r="ROJ2" s="108"/>
      <c r="ROK2" s="108"/>
      <c r="ROL2" s="108"/>
      <c r="ROM2" s="108"/>
      <c r="RON2" s="108"/>
      <c r="ROO2" s="108"/>
      <c r="ROP2" s="108"/>
      <c r="ROQ2" s="108"/>
      <c r="ROR2" s="108"/>
      <c r="ROS2" s="108"/>
      <c r="ROT2" s="108"/>
      <c r="ROU2" s="108"/>
      <c r="ROV2" s="108"/>
      <c r="ROW2" s="108"/>
      <c r="ROX2" s="108"/>
      <c r="ROY2" s="108"/>
      <c r="ROZ2" s="108"/>
      <c r="RPA2" s="108"/>
      <c r="RPB2" s="108"/>
      <c r="RPC2" s="108"/>
      <c r="RPD2" s="108"/>
      <c r="RPE2" s="108"/>
      <c r="RPF2" s="108"/>
      <c r="RPG2" s="108"/>
      <c r="RPH2" s="108"/>
      <c r="RPI2" s="108"/>
      <c r="RPJ2" s="108"/>
      <c r="RPK2" s="108"/>
      <c r="RPL2" s="108"/>
      <c r="RPM2" s="108"/>
      <c r="RPN2" s="108"/>
      <c r="RPO2" s="108"/>
      <c r="RPP2" s="108"/>
      <c r="RPQ2" s="108"/>
      <c r="RPR2" s="108"/>
      <c r="RPS2" s="108"/>
      <c r="RPT2" s="108"/>
      <c r="RPU2" s="108"/>
      <c r="RPV2" s="108"/>
      <c r="RPW2" s="108"/>
      <c r="RPX2" s="108"/>
      <c r="RPY2" s="108"/>
      <c r="RPZ2" s="108"/>
      <c r="RQA2" s="108"/>
      <c r="RQB2" s="108"/>
      <c r="RQC2" s="108"/>
      <c r="RQD2" s="108"/>
      <c r="RQE2" s="108"/>
      <c r="RQF2" s="108"/>
      <c r="RQG2" s="108"/>
      <c r="RQH2" s="108"/>
      <c r="RQI2" s="108"/>
      <c r="RQJ2" s="108"/>
      <c r="RQK2" s="108"/>
      <c r="RQL2" s="108"/>
      <c r="RQM2" s="108"/>
      <c r="RQN2" s="108"/>
      <c r="RQO2" s="108"/>
      <c r="RQP2" s="108"/>
      <c r="RQQ2" s="108"/>
      <c r="RQR2" s="108"/>
      <c r="RQS2" s="108"/>
      <c r="RQT2" s="108"/>
      <c r="RQU2" s="108"/>
      <c r="RQV2" s="108"/>
      <c r="RQW2" s="108"/>
      <c r="RQX2" s="108"/>
      <c r="RQY2" s="108"/>
      <c r="RQZ2" s="108"/>
      <c r="RRA2" s="108"/>
      <c r="RRB2" s="108"/>
      <c r="RRC2" s="108"/>
      <c r="RRD2" s="108"/>
      <c r="RRE2" s="108"/>
      <c r="RRF2" s="108"/>
      <c r="RRG2" s="108"/>
      <c r="RRH2" s="108"/>
      <c r="RRI2" s="108"/>
      <c r="RRJ2" s="108"/>
      <c r="RRK2" s="108"/>
      <c r="RRL2" s="108"/>
      <c r="RRM2" s="108"/>
      <c r="RRN2" s="108"/>
      <c r="RRO2" s="108"/>
      <c r="RRP2" s="108"/>
      <c r="RRQ2" s="108"/>
      <c r="RRR2" s="108"/>
      <c r="RRS2" s="108"/>
      <c r="RRT2" s="108"/>
      <c r="RRU2" s="108"/>
      <c r="RRV2" s="108"/>
      <c r="RRW2" s="108"/>
      <c r="RRX2" s="108"/>
      <c r="RRY2" s="108"/>
      <c r="RRZ2" s="108"/>
      <c r="RSA2" s="108"/>
      <c r="RSB2" s="108"/>
      <c r="RSC2" s="108"/>
      <c r="RSD2" s="108"/>
      <c r="RSE2" s="108"/>
      <c r="RSF2" s="108"/>
      <c r="RSG2" s="108"/>
      <c r="RSH2" s="108"/>
      <c r="RSI2" s="108"/>
      <c r="RSJ2" s="108"/>
      <c r="RSK2" s="108"/>
      <c r="RSL2" s="108"/>
      <c r="RSM2" s="108"/>
      <c r="RSN2" s="108"/>
      <c r="RSO2" s="108"/>
      <c r="RSP2" s="108"/>
      <c r="RSQ2" s="108"/>
      <c r="RSR2" s="108"/>
      <c r="RSS2" s="108"/>
      <c r="RST2" s="108"/>
      <c r="RSU2" s="108"/>
      <c r="RSV2" s="108"/>
      <c r="RSW2" s="108"/>
      <c r="RSX2" s="108"/>
      <c r="RSY2" s="108"/>
      <c r="RSZ2" s="108"/>
      <c r="RTA2" s="108"/>
      <c r="RTB2" s="108"/>
      <c r="RTC2" s="108"/>
      <c r="RTD2" s="108"/>
      <c r="RTE2" s="108"/>
      <c r="RTF2" s="108"/>
      <c r="RTG2" s="108"/>
      <c r="RTH2" s="108"/>
      <c r="RTI2" s="108"/>
      <c r="RTJ2" s="108"/>
      <c r="RTK2" s="108"/>
      <c r="RTL2" s="108"/>
      <c r="RTM2" s="108"/>
      <c r="RTN2" s="108"/>
      <c r="RTO2" s="108"/>
      <c r="RTP2" s="108"/>
      <c r="RTQ2" s="108"/>
      <c r="RTR2" s="108"/>
      <c r="RTS2" s="108"/>
      <c r="RTT2" s="108"/>
      <c r="RTU2" s="108"/>
      <c r="RTV2" s="108"/>
      <c r="RTW2" s="108"/>
      <c r="RTX2" s="108"/>
      <c r="RTY2" s="108"/>
      <c r="RTZ2" s="108"/>
      <c r="RUA2" s="108"/>
      <c r="RUB2" s="108"/>
      <c r="RUC2" s="108"/>
      <c r="RUD2" s="108"/>
      <c r="RUE2" s="108"/>
      <c r="RUF2" s="108"/>
      <c r="RUG2" s="108"/>
      <c r="RUH2" s="108"/>
      <c r="RUI2" s="108"/>
      <c r="RUJ2" s="108"/>
      <c r="RUK2" s="108"/>
      <c r="RUL2" s="108"/>
      <c r="RUM2" s="108"/>
      <c r="RUN2" s="108"/>
      <c r="RUO2" s="108"/>
      <c r="RUP2" s="108"/>
      <c r="RUQ2" s="108"/>
      <c r="RUR2" s="108"/>
      <c r="RUS2" s="108"/>
      <c r="RUT2" s="108"/>
      <c r="RUU2" s="108"/>
      <c r="RUV2" s="108"/>
      <c r="RUW2" s="108"/>
      <c r="RUX2" s="108"/>
      <c r="RUY2" s="108"/>
      <c r="RUZ2" s="108"/>
      <c r="RVA2" s="108"/>
      <c r="RVB2" s="108"/>
      <c r="RVC2" s="108"/>
      <c r="RVD2" s="108"/>
      <c r="RVE2" s="108"/>
      <c r="RVF2" s="108"/>
      <c r="RVG2" s="108"/>
      <c r="RVH2" s="108"/>
      <c r="RVI2" s="108"/>
      <c r="RVJ2" s="108"/>
      <c r="RVK2" s="108"/>
      <c r="RVL2" s="108"/>
      <c r="RVM2" s="108"/>
      <c r="RVN2" s="108"/>
      <c r="RVO2" s="108"/>
      <c r="RVP2" s="108"/>
      <c r="RVQ2" s="108"/>
      <c r="RVR2" s="108"/>
      <c r="RVS2" s="108"/>
      <c r="RVT2" s="108"/>
      <c r="RVU2" s="108"/>
      <c r="RVV2" s="108"/>
      <c r="RVW2" s="108"/>
      <c r="RVX2" s="108"/>
      <c r="RVY2" s="108"/>
      <c r="RVZ2" s="108"/>
      <c r="RWA2" s="108"/>
      <c r="RWB2" s="108"/>
      <c r="RWC2" s="108"/>
      <c r="RWD2" s="108"/>
      <c r="RWE2" s="108"/>
      <c r="RWF2" s="108"/>
      <c r="RWG2" s="108"/>
      <c r="RWH2" s="108"/>
      <c r="RWI2" s="108"/>
      <c r="RWJ2" s="108"/>
      <c r="RWK2" s="108"/>
      <c r="RWL2" s="108"/>
      <c r="RWM2" s="108"/>
      <c r="RWN2" s="108"/>
      <c r="RWO2" s="108"/>
      <c r="RWP2" s="108"/>
      <c r="RWQ2" s="108"/>
      <c r="RWR2" s="108"/>
      <c r="RWS2" s="108"/>
      <c r="RWT2" s="108"/>
      <c r="RWU2" s="108"/>
      <c r="RWV2" s="108"/>
      <c r="RWW2" s="108"/>
      <c r="RWX2" s="108"/>
      <c r="RWY2" s="108"/>
      <c r="RWZ2" s="108"/>
      <c r="RXA2" s="108"/>
      <c r="RXB2" s="108"/>
      <c r="RXC2" s="108"/>
      <c r="RXD2" s="108"/>
      <c r="RXE2" s="108"/>
      <c r="RXF2" s="108"/>
      <c r="RXG2" s="108"/>
      <c r="RXH2" s="108"/>
      <c r="RXI2" s="108"/>
      <c r="RXJ2" s="108"/>
      <c r="RXK2" s="108"/>
      <c r="RXL2" s="108"/>
      <c r="RXM2" s="108"/>
      <c r="RXN2" s="108"/>
      <c r="RXO2" s="108"/>
      <c r="RXP2" s="108"/>
      <c r="RXQ2" s="108"/>
      <c r="RXR2" s="108"/>
      <c r="RXS2" s="108"/>
      <c r="RXT2" s="108"/>
      <c r="RXU2" s="108"/>
      <c r="RXV2" s="108"/>
      <c r="RXW2" s="108"/>
      <c r="RXX2" s="108"/>
      <c r="RXY2" s="108"/>
      <c r="RXZ2" s="108"/>
      <c r="RYA2" s="108"/>
      <c r="RYB2" s="108"/>
      <c r="RYC2" s="108"/>
      <c r="RYD2" s="108"/>
      <c r="RYE2" s="108"/>
      <c r="RYF2" s="108"/>
      <c r="RYG2" s="108"/>
      <c r="RYH2" s="108"/>
      <c r="RYI2" s="108"/>
      <c r="RYJ2" s="108"/>
      <c r="RYK2" s="108"/>
      <c r="RYL2" s="108"/>
      <c r="RYM2" s="108"/>
      <c r="RYN2" s="108"/>
      <c r="RYO2" s="108"/>
      <c r="RYP2" s="108"/>
      <c r="RYQ2" s="108"/>
      <c r="RYR2" s="108"/>
      <c r="RYS2" s="108"/>
      <c r="RYT2" s="108"/>
      <c r="RYU2" s="108"/>
      <c r="RYV2" s="108"/>
      <c r="RYW2" s="108"/>
      <c r="RYX2" s="108"/>
      <c r="RYY2" s="108"/>
      <c r="RYZ2" s="108"/>
      <c r="RZA2" s="108"/>
      <c r="RZB2" s="108"/>
      <c r="RZC2" s="108"/>
      <c r="RZD2" s="108"/>
      <c r="RZE2" s="108"/>
      <c r="RZF2" s="108"/>
      <c r="RZG2" s="108"/>
      <c r="RZH2" s="108"/>
      <c r="RZI2" s="108"/>
      <c r="RZJ2" s="108"/>
      <c r="RZK2" s="108"/>
      <c r="RZL2" s="108"/>
      <c r="RZM2" s="108"/>
      <c r="RZN2" s="108"/>
      <c r="RZO2" s="108"/>
      <c r="RZP2" s="108"/>
      <c r="RZQ2" s="108"/>
      <c r="RZR2" s="108"/>
      <c r="RZS2" s="108"/>
      <c r="RZT2" s="108"/>
      <c r="RZU2" s="108"/>
      <c r="RZV2" s="108"/>
      <c r="RZW2" s="108"/>
      <c r="RZX2" s="108"/>
      <c r="RZY2" s="108"/>
      <c r="RZZ2" s="108"/>
      <c r="SAA2" s="108"/>
      <c r="SAB2" s="108"/>
      <c r="SAC2" s="108"/>
      <c r="SAD2" s="108"/>
      <c r="SAE2" s="108"/>
      <c r="SAF2" s="108"/>
      <c r="SAG2" s="108"/>
      <c r="SAH2" s="108"/>
      <c r="SAI2" s="108"/>
      <c r="SAJ2" s="108"/>
      <c r="SAK2" s="108"/>
      <c r="SAL2" s="108"/>
      <c r="SAM2" s="108"/>
      <c r="SAN2" s="108"/>
      <c r="SAO2" s="108"/>
      <c r="SAP2" s="108"/>
      <c r="SAQ2" s="108"/>
      <c r="SAR2" s="108"/>
      <c r="SAS2" s="108"/>
      <c r="SAT2" s="108"/>
      <c r="SAU2" s="108"/>
      <c r="SAV2" s="108"/>
      <c r="SAW2" s="108"/>
      <c r="SAX2" s="108"/>
      <c r="SAY2" s="108"/>
      <c r="SAZ2" s="108"/>
      <c r="SBA2" s="108"/>
      <c r="SBB2" s="108"/>
      <c r="SBC2" s="108"/>
      <c r="SBD2" s="108"/>
      <c r="SBE2" s="108"/>
      <c r="SBF2" s="108"/>
      <c r="SBG2" s="108"/>
      <c r="SBH2" s="108"/>
      <c r="SBI2" s="108"/>
      <c r="SBJ2" s="108"/>
      <c r="SBK2" s="108"/>
      <c r="SBL2" s="108"/>
      <c r="SBM2" s="108"/>
      <c r="SBN2" s="108"/>
      <c r="SBO2" s="108"/>
      <c r="SBP2" s="108"/>
      <c r="SBQ2" s="108"/>
      <c r="SBR2" s="108"/>
      <c r="SBS2" s="108"/>
      <c r="SBT2" s="108"/>
      <c r="SBU2" s="108"/>
      <c r="SBV2" s="108"/>
      <c r="SBW2" s="108"/>
      <c r="SBX2" s="108"/>
      <c r="SBY2" s="108"/>
      <c r="SBZ2" s="108"/>
      <c r="SCA2" s="108"/>
      <c r="SCB2" s="108"/>
      <c r="SCC2" s="108"/>
      <c r="SCD2" s="108"/>
      <c r="SCE2" s="108"/>
      <c r="SCF2" s="108"/>
      <c r="SCG2" s="108"/>
      <c r="SCH2" s="108"/>
      <c r="SCI2" s="108"/>
      <c r="SCJ2" s="108"/>
      <c r="SCK2" s="108"/>
      <c r="SCL2" s="108"/>
      <c r="SCM2" s="108"/>
      <c r="SCN2" s="108"/>
      <c r="SCO2" s="108"/>
      <c r="SCP2" s="108"/>
      <c r="SCQ2" s="108"/>
      <c r="SCR2" s="108"/>
      <c r="SCS2" s="108"/>
      <c r="SCT2" s="108"/>
      <c r="SCU2" s="108"/>
      <c r="SCV2" s="108"/>
      <c r="SCW2" s="108"/>
      <c r="SCX2" s="108"/>
      <c r="SCY2" s="108"/>
      <c r="SCZ2" s="108"/>
      <c r="SDA2" s="108"/>
      <c r="SDB2" s="108"/>
      <c r="SDC2" s="108"/>
      <c r="SDD2" s="108"/>
      <c r="SDE2" s="108"/>
      <c r="SDF2" s="108"/>
      <c r="SDG2" s="108"/>
      <c r="SDH2" s="108"/>
      <c r="SDI2" s="108"/>
      <c r="SDJ2" s="108"/>
      <c r="SDK2" s="108"/>
      <c r="SDL2" s="108"/>
      <c r="SDM2" s="108"/>
      <c r="SDN2" s="108"/>
      <c r="SDO2" s="108"/>
      <c r="SDP2" s="108"/>
      <c r="SDQ2" s="108"/>
      <c r="SDR2" s="108"/>
      <c r="SDS2" s="108"/>
      <c r="SDT2" s="108"/>
      <c r="SDU2" s="108"/>
      <c r="SDV2" s="108"/>
      <c r="SDW2" s="108"/>
      <c r="SDX2" s="108"/>
      <c r="SDY2" s="108"/>
      <c r="SDZ2" s="108"/>
      <c r="SEA2" s="108"/>
      <c r="SEB2" s="108"/>
      <c r="SEC2" s="108"/>
      <c r="SED2" s="108"/>
      <c r="SEE2" s="108"/>
      <c r="SEF2" s="108"/>
      <c r="SEG2" s="108"/>
      <c r="SEH2" s="108"/>
      <c r="SEI2" s="108"/>
      <c r="SEJ2" s="108"/>
      <c r="SEK2" s="108"/>
      <c r="SEL2" s="108"/>
      <c r="SEM2" s="108"/>
      <c r="SEN2" s="108"/>
      <c r="SEO2" s="108"/>
      <c r="SEP2" s="108"/>
      <c r="SEQ2" s="108"/>
      <c r="SER2" s="108"/>
      <c r="SES2" s="108"/>
      <c r="SET2" s="108"/>
      <c r="SEU2" s="108"/>
      <c r="SEV2" s="108"/>
      <c r="SEW2" s="108"/>
      <c r="SEX2" s="108"/>
      <c r="SEY2" s="108"/>
      <c r="SEZ2" s="108"/>
      <c r="SFA2" s="108"/>
      <c r="SFB2" s="108"/>
      <c r="SFC2" s="108"/>
      <c r="SFD2" s="108"/>
      <c r="SFE2" s="108"/>
      <c r="SFF2" s="108"/>
      <c r="SFG2" s="108"/>
      <c r="SFH2" s="108"/>
      <c r="SFI2" s="108"/>
      <c r="SFJ2" s="108"/>
      <c r="SFK2" s="108"/>
      <c r="SFL2" s="108"/>
      <c r="SFM2" s="108"/>
      <c r="SFN2" s="108"/>
      <c r="SFO2" s="108"/>
      <c r="SFP2" s="108"/>
      <c r="SFQ2" s="108"/>
      <c r="SFR2" s="108"/>
      <c r="SFS2" s="108"/>
      <c r="SFT2" s="108"/>
      <c r="SFU2" s="108"/>
      <c r="SFV2" s="108"/>
      <c r="SFW2" s="108"/>
      <c r="SFX2" s="108"/>
      <c r="SFY2" s="108"/>
      <c r="SFZ2" s="108"/>
      <c r="SGA2" s="108"/>
      <c r="SGB2" s="108"/>
      <c r="SGC2" s="108"/>
      <c r="SGD2" s="108"/>
      <c r="SGE2" s="108"/>
      <c r="SGF2" s="108"/>
      <c r="SGG2" s="108"/>
      <c r="SGH2" s="108"/>
      <c r="SGI2" s="108"/>
      <c r="SGJ2" s="108"/>
      <c r="SGK2" s="108"/>
      <c r="SGL2" s="108"/>
      <c r="SGM2" s="108"/>
      <c r="SGN2" s="108"/>
      <c r="SGO2" s="108"/>
      <c r="SGP2" s="108"/>
      <c r="SGQ2" s="108"/>
      <c r="SGR2" s="108"/>
      <c r="SGS2" s="108"/>
      <c r="SGT2" s="108"/>
      <c r="SGU2" s="108"/>
      <c r="SGV2" s="108"/>
      <c r="SGW2" s="108"/>
      <c r="SGX2" s="108"/>
      <c r="SGY2" s="108"/>
      <c r="SGZ2" s="108"/>
      <c r="SHA2" s="108"/>
      <c r="SHB2" s="108"/>
      <c r="SHC2" s="108"/>
      <c r="SHD2" s="108"/>
      <c r="SHE2" s="108"/>
      <c r="SHF2" s="108"/>
      <c r="SHG2" s="108"/>
      <c r="SHH2" s="108"/>
      <c r="SHI2" s="108"/>
      <c r="SHJ2" s="108"/>
      <c r="SHK2" s="108"/>
      <c r="SHL2" s="108"/>
      <c r="SHM2" s="108"/>
      <c r="SHN2" s="108"/>
      <c r="SHO2" s="108"/>
      <c r="SHP2" s="108"/>
      <c r="SHQ2" s="108"/>
      <c r="SHR2" s="108"/>
      <c r="SHS2" s="108"/>
      <c r="SHT2" s="108"/>
      <c r="SHU2" s="108"/>
      <c r="SHV2" s="108"/>
      <c r="SHW2" s="108"/>
      <c r="SHX2" s="108"/>
      <c r="SHY2" s="108"/>
      <c r="SHZ2" s="108"/>
      <c r="SIA2" s="108"/>
      <c r="SIB2" s="108"/>
      <c r="SIC2" s="108"/>
      <c r="SID2" s="108"/>
      <c r="SIE2" s="108"/>
      <c r="SIF2" s="108"/>
      <c r="SIG2" s="108"/>
      <c r="SIH2" s="108"/>
      <c r="SII2" s="108"/>
      <c r="SIJ2" s="108"/>
      <c r="SIK2" s="108"/>
      <c r="SIL2" s="108"/>
      <c r="SIM2" s="108"/>
      <c r="SIN2" s="108"/>
      <c r="SIO2" s="108"/>
      <c r="SIP2" s="108"/>
      <c r="SIQ2" s="108"/>
      <c r="SIR2" s="108"/>
      <c r="SIS2" s="108"/>
      <c r="SIT2" s="108"/>
      <c r="SIU2" s="108"/>
      <c r="SIV2" s="108"/>
      <c r="SIW2" s="108"/>
      <c r="SIX2" s="108"/>
      <c r="SIY2" s="108"/>
      <c r="SIZ2" s="108"/>
      <c r="SJA2" s="108"/>
      <c r="SJB2" s="108"/>
      <c r="SJC2" s="108"/>
      <c r="SJD2" s="108"/>
      <c r="SJE2" s="108"/>
      <c r="SJF2" s="108"/>
      <c r="SJG2" s="108"/>
      <c r="SJH2" s="108"/>
      <c r="SJI2" s="108"/>
      <c r="SJJ2" s="108"/>
      <c r="SJK2" s="108"/>
      <c r="SJL2" s="108"/>
      <c r="SJM2" s="108"/>
      <c r="SJN2" s="108"/>
      <c r="SJO2" s="108"/>
      <c r="SJP2" s="108"/>
      <c r="SJQ2" s="108"/>
      <c r="SJR2" s="108"/>
      <c r="SJS2" s="108"/>
      <c r="SJT2" s="108"/>
      <c r="SJU2" s="108"/>
      <c r="SJV2" s="108"/>
      <c r="SJW2" s="108"/>
      <c r="SJX2" s="108"/>
      <c r="SJY2" s="108"/>
      <c r="SJZ2" s="108"/>
      <c r="SKA2" s="108"/>
      <c r="SKB2" s="108"/>
      <c r="SKC2" s="108"/>
      <c r="SKD2" s="108"/>
      <c r="SKE2" s="108"/>
      <c r="SKF2" s="108"/>
      <c r="SKG2" s="108"/>
      <c r="SKH2" s="108"/>
      <c r="SKI2" s="108"/>
      <c r="SKJ2" s="108"/>
      <c r="SKK2" s="108"/>
      <c r="SKL2" s="108"/>
      <c r="SKM2" s="108"/>
      <c r="SKN2" s="108"/>
      <c r="SKO2" s="108"/>
      <c r="SKP2" s="108"/>
      <c r="SKQ2" s="108"/>
      <c r="SKR2" s="108"/>
      <c r="SKS2" s="108"/>
      <c r="SKT2" s="108"/>
      <c r="SKU2" s="108"/>
      <c r="SKV2" s="108"/>
      <c r="SKW2" s="108"/>
      <c r="SKX2" s="108"/>
      <c r="SKY2" s="108"/>
      <c r="SKZ2" s="108"/>
      <c r="SLA2" s="108"/>
      <c r="SLB2" s="108"/>
      <c r="SLC2" s="108"/>
      <c r="SLD2" s="108"/>
      <c r="SLE2" s="108"/>
      <c r="SLF2" s="108"/>
      <c r="SLG2" s="108"/>
      <c r="SLH2" s="108"/>
      <c r="SLI2" s="108"/>
      <c r="SLJ2" s="108"/>
      <c r="SLK2" s="108"/>
      <c r="SLL2" s="108"/>
      <c r="SLM2" s="108"/>
      <c r="SLN2" s="108"/>
      <c r="SLO2" s="108"/>
      <c r="SLP2" s="108"/>
      <c r="SLQ2" s="108"/>
      <c r="SLR2" s="108"/>
      <c r="SLS2" s="108"/>
      <c r="SLT2" s="108"/>
      <c r="SLU2" s="108"/>
      <c r="SLV2" s="108"/>
      <c r="SLW2" s="108"/>
      <c r="SLX2" s="108"/>
      <c r="SLY2" s="108"/>
      <c r="SLZ2" s="108"/>
      <c r="SMA2" s="108"/>
      <c r="SMB2" s="108"/>
      <c r="SMC2" s="108"/>
      <c r="SMD2" s="108"/>
      <c r="SME2" s="108"/>
      <c r="SMF2" s="108"/>
      <c r="SMG2" s="108"/>
      <c r="SMH2" s="108"/>
      <c r="SMI2" s="108"/>
      <c r="SMJ2" s="108"/>
      <c r="SMK2" s="108"/>
      <c r="SML2" s="108"/>
      <c r="SMM2" s="108"/>
      <c r="SMN2" s="108"/>
      <c r="SMO2" s="108"/>
      <c r="SMP2" s="108"/>
      <c r="SMQ2" s="108"/>
      <c r="SMR2" s="108"/>
      <c r="SMS2" s="108"/>
      <c r="SMT2" s="108"/>
      <c r="SMU2" s="108"/>
      <c r="SMV2" s="108"/>
      <c r="SMW2" s="108"/>
      <c r="SMX2" s="108"/>
      <c r="SMY2" s="108"/>
      <c r="SMZ2" s="108"/>
      <c r="SNA2" s="108"/>
      <c r="SNB2" s="108"/>
      <c r="SNC2" s="108"/>
      <c r="SND2" s="108"/>
      <c r="SNE2" s="108"/>
      <c r="SNF2" s="108"/>
      <c r="SNG2" s="108"/>
      <c r="SNH2" s="108"/>
      <c r="SNI2" s="108"/>
      <c r="SNJ2" s="108"/>
      <c r="SNK2" s="108"/>
      <c r="SNL2" s="108"/>
      <c r="SNM2" s="108"/>
      <c r="SNN2" s="108"/>
      <c r="SNO2" s="108"/>
      <c r="SNP2" s="108"/>
      <c r="SNQ2" s="108"/>
      <c r="SNR2" s="108"/>
      <c r="SNS2" s="108"/>
      <c r="SNT2" s="108"/>
      <c r="SNU2" s="108"/>
      <c r="SNV2" s="108"/>
      <c r="SNW2" s="108"/>
      <c r="SNX2" s="108"/>
      <c r="SNY2" s="108"/>
      <c r="SNZ2" s="108"/>
      <c r="SOA2" s="108"/>
      <c r="SOB2" s="108"/>
      <c r="SOC2" s="108"/>
      <c r="SOD2" s="108"/>
      <c r="SOE2" s="108"/>
      <c r="SOF2" s="108"/>
      <c r="SOG2" s="108"/>
      <c r="SOH2" s="108"/>
      <c r="SOI2" s="108"/>
      <c r="SOJ2" s="108"/>
      <c r="SOK2" s="108"/>
      <c r="SOL2" s="108"/>
      <c r="SOM2" s="108"/>
      <c r="SON2" s="108"/>
      <c r="SOO2" s="108"/>
      <c r="SOP2" s="108"/>
      <c r="SOQ2" s="108"/>
      <c r="SOR2" s="108"/>
      <c r="SOS2" s="108"/>
      <c r="SOT2" s="108"/>
      <c r="SOU2" s="108"/>
      <c r="SOV2" s="108"/>
      <c r="SOW2" s="108"/>
      <c r="SOX2" s="108"/>
      <c r="SOY2" s="108"/>
      <c r="SOZ2" s="108"/>
      <c r="SPA2" s="108"/>
      <c r="SPB2" s="108"/>
      <c r="SPC2" s="108"/>
      <c r="SPD2" s="108"/>
      <c r="SPE2" s="108"/>
      <c r="SPF2" s="108"/>
      <c r="SPG2" s="108"/>
      <c r="SPH2" s="108"/>
      <c r="SPI2" s="108"/>
      <c r="SPJ2" s="108"/>
      <c r="SPK2" s="108"/>
      <c r="SPL2" s="108"/>
      <c r="SPM2" s="108"/>
      <c r="SPN2" s="108"/>
      <c r="SPO2" s="108"/>
      <c r="SPP2" s="108"/>
      <c r="SPQ2" s="108"/>
      <c r="SPR2" s="108"/>
      <c r="SPS2" s="108"/>
      <c r="SPT2" s="108"/>
      <c r="SPU2" s="108"/>
      <c r="SPV2" s="108"/>
      <c r="SPW2" s="108"/>
      <c r="SPX2" s="108"/>
      <c r="SPY2" s="108"/>
      <c r="SPZ2" s="108"/>
      <c r="SQA2" s="108"/>
      <c r="SQB2" s="108"/>
      <c r="SQC2" s="108"/>
      <c r="SQD2" s="108"/>
      <c r="SQE2" s="108"/>
      <c r="SQF2" s="108"/>
      <c r="SQG2" s="108"/>
      <c r="SQH2" s="108"/>
      <c r="SQI2" s="108"/>
      <c r="SQJ2" s="108"/>
      <c r="SQK2" s="108"/>
      <c r="SQL2" s="108"/>
      <c r="SQM2" s="108"/>
      <c r="SQN2" s="108"/>
      <c r="SQO2" s="108"/>
      <c r="SQP2" s="108"/>
      <c r="SQQ2" s="108"/>
      <c r="SQR2" s="108"/>
      <c r="SQS2" s="108"/>
      <c r="SQT2" s="108"/>
      <c r="SQU2" s="108"/>
      <c r="SQV2" s="108"/>
      <c r="SQW2" s="108"/>
      <c r="SQX2" s="108"/>
      <c r="SQY2" s="108"/>
      <c r="SQZ2" s="108"/>
      <c r="SRA2" s="108"/>
      <c r="SRB2" s="108"/>
      <c r="SRC2" s="108"/>
      <c r="SRD2" s="108"/>
      <c r="SRE2" s="108"/>
      <c r="SRF2" s="108"/>
      <c r="SRG2" s="108"/>
      <c r="SRH2" s="108"/>
      <c r="SRI2" s="108"/>
      <c r="SRJ2" s="108"/>
      <c r="SRK2" s="108"/>
      <c r="SRL2" s="108"/>
      <c r="SRM2" s="108"/>
      <c r="SRN2" s="108"/>
      <c r="SRO2" s="108"/>
      <c r="SRP2" s="108"/>
      <c r="SRQ2" s="108"/>
      <c r="SRR2" s="108"/>
      <c r="SRS2" s="108"/>
      <c r="SRT2" s="108"/>
      <c r="SRU2" s="108"/>
      <c r="SRV2" s="108"/>
      <c r="SRW2" s="108"/>
      <c r="SRX2" s="108"/>
      <c r="SRY2" s="108"/>
      <c r="SRZ2" s="108"/>
      <c r="SSA2" s="108"/>
      <c r="SSB2" s="108"/>
      <c r="SSC2" s="108"/>
      <c r="SSD2" s="108"/>
      <c r="SSE2" s="108"/>
      <c r="SSF2" s="108"/>
      <c r="SSG2" s="108"/>
      <c r="SSH2" s="108"/>
      <c r="SSI2" s="108"/>
      <c r="SSJ2" s="108"/>
      <c r="SSK2" s="108"/>
      <c r="SSL2" s="108"/>
      <c r="SSM2" s="108"/>
      <c r="SSN2" s="108"/>
      <c r="SSO2" s="108"/>
      <c r="SSP2" s="108"/>
      <c r="SSQ2" s="108"/>
      <c r="SSR2" s="108"/>
      <c r="SSS2" s="108"/>
      <c r="SST2" s="108"/>
      <c r="SSU2" s="108"/>
      <c r="SSV2" s="108"/>
      <c r="SSW2" s="108"/>
      <c r="SSX2" s="108"/>
      <c r="SSY2" s="108"/>
      <c r="SSZ2" s="108"/>
      <c r="STA2" s="108"/>
      <c r="STB2" s="108"/>
      <c r="STC2" s="108"/>
      <c r="STD2" s="108"/>
      <c r="STE2" s="108"/>
      <c r="STF2" s="108"/>
      <c r="STG2" s="108"/>
      <c r="STH2" s="108"/>
      <c r="STI2" s="108"/>
      <c r="STJ2" s="108"/>
      <c r="STK2" s="108"/>
      <c r="STL2" s="108"/>
      <c r="STM2" s="108"/>
      <c r="STN2" s="108"/>
      <c r="STO2" s="108"/>
      <c r="STP2" s="108"/>
      <c r="STQ2" s="108"/>
      <c r="STR2" s="108"/>
      <c r="STS2" s="108"/>
      <c r="STT2" s="108"/>
      <c r="STU2" s="108"/>
      <c r="STV2" s="108"/>
      <c r="STW2" s="108"/>
      <c r="STX2" s="108"/>
      <c r="STY2" s="108"/>
      <c r="STZ2" s="108"/>
      <c r="SUA2" s="108"/>
      <c r="SUB2" s="108"/>
      <c r="SUC2" s="108"/>
      <c r="SUD2" s="108"/>
      <c r="SUE2" s="108"/>
      <c r="SUF2" s="108"/>
      <c r="SUG2" s="108"/>
      <c r="SUH2" s="108"/>
      <c r="SUI2" s="108"/>
      <c r="SUJ2" s="108"/>
      <c r="SUK2" s="108"/>
      <c r="SUL2" s="108"/>
      <c r="SUM2" s="108"/>
      <c r="SUN2" s="108"/>
      <c r="SUO2" s="108"/>
      <c r="SUP2" s="108"/>
      <c r="SUQ2" s="108"/>
      <c r="SUR2" s="108"/>
      <c r="SUS2" s="108"/>
      <c r="SUT2" s="108"/>
      <c r="SUU2" s="108"/>
      <c r="SUV2" s="108"/>
      <c r="SUW2" s="108"/>
      <c r="SUX2" s="108"/>
      <c r="SUY2" s="108"/>
      <c r="SUZ2" s="108"/>
      <c r="SVA2" s="108"/>
      <c r="SVB2" s="108"/>
      <c r="SVC2" s="108"/>
      <c r="SVD2" s="108"/>
      <c r="SVE2" s="108"/>
      <c r="SVF2" s="108"/>
      <c r="SVG2" s="108"/>
      <c r="SVH2" s="108"/>
      <c r="SVI2" s="108"/>
      <c r="SVJ2" s="108"/>
      <c r="SVK2" s="108"/>
      <c r="SVL2" s="108"/>
      <c r="SVM2" s="108"/>
      <c r="SVN2" s="108"/>
      <c r="SVO2" s="108"/>
      <c r="SVP2" s="108"/>
      <c r="SVQ2" s="108"/>
      <c r="SVR2" s="108"/>
      <c r="SVS2" s="108"/>
      <c r="SVT2" s="108"/>
      <c r="SVU2" s="108"/>
      <c r="SVV2" s="108"/>
      <c r="SVW2" s="108"/>
      <c r="SVX2" s="108"/>
      <c r="SVY2" s="108"/>
      <c r="SVZ2" s="108"/>
      <c r="SWA2" s="108"/>
      <c r="SWB2" s="108"/>
      <c r="SWC2" s="108"/>
      <c r="SWD2" s="108"/>
      <c r="SWE2" s="108"/>
      <c r="SWF2" s="108"/>
      <c r="SWG2" s="108"/>
      <c r="SWH2" s="108"/>
      <c r="SWI2" s="108"/>
      <c r="SWJ2" s="108"/>
      <c r="SWK2" s="108"/>
      <c r="SWL2" s="108"/>
      <c r="SWM2" s="108"/>
      <c r="SWN2" s="108"/>
      <c r="SWO2" s="108"/>
      <c r="SWP2" s="108"/>
      <c r="SWQ2" s="108"/>
      <c r="SWR2" s="108"/>
      <c r="SWS2" s="108"/>
      <c r="SWT2" s="108"/>
      <c r="SWU2" s="108"/>
      <c r="SWV2" s="108"/>
      <c r="SWW2" s="108"/>
      <c r="SWX2" s="108"/>
      <c r="SWY2" s="108"/>
      <c r="SWZ2" s="108"/>
      <c r="SXA2" s="108"/>
      <c r="SXB2" s="108"/>
      <c r="SXC2" s="108"/>
      <c r="SXD2" s="108"/>
      <c r="SXE2" s="108"/>
      <c r="SXF2" s="108"/>
      <c r="SXG2" s="108"/>
      <c r="SXH2" s="108"/>
      <c r="SXI2" s="108"/>
      <c r="SXJ2" s="108"/>
      <c r="SXK2" s="108"/>
      <c r="SXL2" s="108"/>
      <c r="SXM2" s="108"/>
      <c r="SXN2" s="108"/>
      <c r="SXO2" s="108"/>
      <c r="SXP2" s="108"/>
      <c r="SXQ2" s="108"/>
      <c r="SXR2" s="108"/>
      <c r="SXS2" s="108"/>
      <c r="SXT2" s="108"/>
      <c r="SXU2" s="108"/>
      <c r="SXV2" s="108"/>
      <c r="SXW2" s="108"/>
      <c r="SXX2" s="108"/>
      <c r="SXY2" s="108"/>
      <c r="SXZ2" s="108"/>
      <c r="SYA2" s="108"/>
      <c r="SYB2" s="108"/>
      <c r="SYC2" s="108"/>
      <c r="SYD2" s="108"/>
      <c r="SYE2" s="108"/>
      <c r="SYF2" s="108"/>
      <c r="SYG2" s="108"/>
      <c r="SYH2" s="108"/>
      <c r="SYI2" s="108"/>
      <c r="SYJ2" s="108"/>
      <c r="SYK2" s="108"/>
      <c r="SYL2" s="108"/>
      <c r="SYM2" s="108"/>
      <c r="SYN2" s="108"/>
      <c r="SYO2" s="108"/>
      <c r="SYP2" s="108"/>
      <c r="SYQ2" s="108"/>
      <c r="SYR2" s="108"/>
      <c r="SYS2" s="108"/>
      <c r="SYT2" s="108"/>
      <c r="SYU2" s="108"/>
      <c r="SYV2" s="108"/>
      <c r="SYW2" s="108"/>
      <c r="SYX2" s="108"/>
      <c r="SYY2" s="108"/>
      <c r="SYZ2" s="108"/>
      <c r="SZA2" s="108"/>
      <c r="SZB2" s="108"/>
      <c r="SZC2" s="108"/>
      <c r="SZD2" s="108"/>
      <c r="SZE2" s="108"/>
      <c r="SZF2" s="108"/>
      <c r="SZG2" s="108"/>
      <c r="SZH2" s="108"/>
      <c r="SZI2" s="108"/>
      <c r="SZJ2" s="108"/>
      <c r="SZK2" s="108"/>
      <c r="SZL2" s="108"/>
      <c r="SZM2" s="108"/>
      <c r="SZN2" s="108"/>
      <c r="SZO2" s="108"/>
      <c r="SZP2" s="108"/>
      <c r="SZQ2" s="108"/>
      <c r="SZR2" s="108"/>
      <c r="SZS2" s="108"/>
      <c r="SZT2" s="108"/>
      <c r="SZU2" s="108"/>
      <c r="SZV2" s="108"/>
      <c r="SZW2" s="108"/>
      <c r="SZX2" s="108"/>
      <c r="SZY2" s="108"/>
      <c r="SZZ2" s="108"/>
      <c r="TAA2" s="108"/>
      <c r="TAB2" s="108"/>
      <c r="TAC2" s="108"/>
      <c r="TAD2" s="108"/>
      <c r="TAE2" s="108"/>
      <c r="TAF2" s="108"/>
      <c r="TAG2" s="108"/>
      <c r="TAH2" s="108"/>
      <c r="TAI2" s="108"/>
      <c r="TAJ2" s="108"/>
      <c r="TAK2" s="108"/>
      <c r="TAL2" s="108"/>
      <c r="TAM2" s="108"/>
      <c r="TAN2" s="108"/>
      <c r="TAO2" s="108"/>
      <c r="TAP2" s="108"/>
      <c r="TAQ2" s="108"/>
      <c r="TAR2" s="108"/>
      <c r="TAS2" s="108"/>
      <c r="TAT2" s="108"/>
      <c r="TAU2" s="108"/>
      <c r="TAV2" s="108"/>
      <c r="TAW2" s="108"/>
      <c r="TAX2" s="108"/>
      <c r="TAY2" s="108"/>
      <c r="TAZ2" s="108"/>
      <c r="TBA2" s="108"/>
      <c r="TBB2" s="108"/>
      <c r="TBC2" s="108"/>
      <c r="TBD2" s="108"/>
      <c r="TBE2" s="108"/>
      <c r="TBF2" s="108"/>
      <c r="TBG2" s="108"/>
      <c r="TBH2" s="108"/>
      <c r="TBI2" s="108"/>
      <c r="TBJ2" s="108"/>
      <c r="TBK2" s="108"/>
      <c r="TBL2" s="108"/>
      <c r="TBM2" s="108"/>
      <c r="TBN2" s="108"/>
      <c r="TBO2" s="108"/>
      <c r="TBP2" s="108"/>
      <c r="TBQ2" s="108"/>
      <c r="TBR2" s="108"/>
      <c r="TBS2" s="108"/>
      <c r="TBT2" s="108"/>
      <c r="TBU2" s="108"/>
      <c r="TBV2" s="108"/>
      <c r="TBW2" s="108"/>
      <c r="TBX2" s="108"/>
      <c r="TBY2" s="108"/>
      <c r="TBZ2" s="108"/>
      <c r="TCA2" s="108"/>
      <c r="TCB2" s="108"/>
      <c r="TCC2" s="108"/>
      <c r="TCD2" s="108"/>
      <c r="TCE2" s="108"/>
      <c r="TCF2" s="108"/>
      <c r="TCG2" s="108"/>
      <c r="TCH2" s="108"/>
      <c r="TCI2" s="108"/>
      <c r="TCJ2" s="108"/>
      <c r="TCK2" s="108"/>
      <c r="TCL2" s="108"/>
      <c r="TCM2" s="108"/>
      <c r="TCN2" s="108"/>
      <c r="TCO2" s="108"/>
      <c r="TCP2" s="108"/>
      <c r="TCQ2" s="108"/>
      <c r="TCR2" s="108"/>
      <c r="TCS2" s="108"/>
      <c r="TCT2" s="108"/>
      <c r="TCU2" s="108"/>
      <c r="TCV2" s="108"/>
      <c r="TCW2" s="108"/>
      <c r="TCX2" s="108"/>
      <c r="TCY2" s="108"/>
      <c r="TCZ2" s="108"/>
      <c r="TDA2" s="108"/>
      <c r="TDB2" s="108"/>
      <c r="TDC2" s="108"/>
      <c r="TDD2" s="108"/>
      <c r="TDE2" s="108"/>
      <c r="TDF2" s="108"/>
      <c r="TDG2" s="108"/>
      <c r="TDH2" s="108"/>
      <c r="TDI2" s="108"/>
      <c r="TDJ2" s="108"/>
      <c r="TDK2" s="108"/>
      <c r="TDL2" s="108"/>
      <c r="TDM2" s="108"/>
      <c r="TDN2" s="108"/>
      <c r="TDO2" s="108"/>
      <c r="TDP2" s="108"/>
      <c r="TDQ2" s="108"/>
      <c r="TDR2" s="108"/>
      <c r="TDS2" s="108"/>
      <c r="TDT2" s="108"/>
      <c r="TDU2" s="108"/>
      <c r="TDV2" s="108"/>
      <c r="TDW2" s="108"/>
      <c r="TDX2" s="108"/>
      <c r="TDY2" s="108"/>
      <c r="TDZ2" s="108"/>
      <c r="TEA2" s="108"/>
      <c r="TEB2" s="108"/>
      <c r="TEC2" s="108"/>
      <c r="TED2" s="108"/>
      <c r="TEE2" s="108"/>
      <c r="TEF2" s="108"/>
      <c r="TEG2" s="108"/>
      <c r="TEH2" s="108"/>
      <c r="TEI2" s="108"/>
      <c r="TEJ2" s="108"/>
      <c r="TEK2" s="108"/>
      <c r="TEL2" s="108"/>
      <c r="TEM2" s="108"/>
      <c r="TEN2" s="108"/>
      <c r="TEO2" s="108"/>
      <c r="TEP2" s="108"/>
      <c r="TEQ2" s="108"/>
      <c r="TER2" s="108"/>
      <c r="TES2" s="108"/>
      <c r="TET2" s="108"/>
      <c r="TEU2" s="108"/>
      <c r="TEV2" s="108"/>
      <c r="TEW2" s="108"/>
      <c r="TEX2" s="108"/>
      <c r="TEY2" s="108"/>
      <c r="TEZ2" s="108"/>
      <c r="TFA2" s="108"/>
      <c r="TFB2" s="108"/>
      <c r="TFC2" s="108"/>
      <c r="TFD2" s="108"/>
      <c r="TFE2" s="108"/>
      <c r="TFF2" s="108"/>
      <c r="TFG2" s="108"/>
      <c r="TFH2" s="108"/>
      <c r="TFI2" s="108"/>
      <c r="TFJ2" s="108"/>
      <c r="TFK2" s="108"/>
      <c r="TFL2" s="108"/>
      <c r="TFM2" s="108"/>
      <c r="TFN2" s="108"/>
      <c r="TFO2" s="108"/>
      <c r="TFP2" s="108"/>
      <c r="TFQ2" s="108"/>
      <c r="TFR2" s="108"/>
      <c r="TFS2" s="108"/>
      <c r="TFT2" s="108"/>
      <c r="TFU2" s="108"/>
      <c r="TFV2" s="108"/>
      <c r="TFW2" s="108"/>
      <c r="TFX2" s="108"/>
      <c r="TFY2" s="108"/>
      <c r="TFZ2" s="108"/>
      <c r="TGA2" s="108"/>
      <c r="TGB2" s="108"/>
      <c r="TGC2" s="108"/>
      <c r="TGD2" s="108"/>
      <c r="TGE2" s="108"/>
      <c r="TGF2" s="108"/>
      <c r="TGG2" s="108"/>
      <c r="TGH2" s="108"/>
      <c r="TGI2" s="108"/>
      <c r="TGJ2" s="108"/>
      <c r="TGK2" s="108"/>
      <c r="TGL2" s="108"/>
      <c r="TGM2" s="108"/>
      <c r="TGN2" s="108"/>
      <c r="TGO2" s="108"/>
      <c r="TGP2" s="108"/>
      <c r="TGQ2" s="108"/>
      <c r="TGR2" s="108"/>
      <c r="TGS2" s="108"/>
      <c r="TGT2" s="108"/>
      <c r="TGU2" s="108"/>
      <c r="TGV2" s="108"/>
      <c r="TGW2" s="108"/>
      <c r="TGX2" s="108"/>
      <c r="TGY2" s="108"/>
      <c r="TGZ2" s="108"/>
      <c r="THA2" s="108"/>
      <c r="THB2" s="108"/>
      <c r="THC2" s="108"/>
      <c r="THD2" s="108"/>
      <c r="THE2" s="108"/>
      <c r="THF2" s="108"/>
      <c r="THG2" s="108"/>
      <c r="THH2" s="108"/>
      <c r="THI2" s="108"/>
      <c r="THJ2" s="108"/>
      <c r="THK2" s="108"/>
      <c r="THL2" s="108"/>
      <c r="THM2" s="108"/>
      <c r="THN2" s="108"/>
      <c r="THO2" s="108"/>
      <c r="THP2" s="108"/>
      <c r="THQ2" s="108"/>
      <c r="THR2" s="108"/>
      <c r="THS2" s="108"/>
      <c r="THT2" s="108"/>
      <c r="THU2" s="108"/>
      <c r="THV2" s="108"/>
      <c r="THW2" s="108"/>
      <c r="THX2" s="108"/>
      <c r="THY2" s="108"/>
      <c r="THZ2" s="108"/>
      <c r="TIA2" s="108"/>
      <c r="TIB2" s="108"/>
      <c r="TIC2" s="108"/>
      <c r="TID2" s="108"/>
      <c r="TIE2" s="108"/>
      <c r="TIF2" s="108"/>
      <c r="TIG2" s="108"/>
      <c r="TIH2" s="108"/>
      <c r="TII2" s="108"/>
      <c r="TIJ2" s="108"/>
      <c r="TIK2" s="108"/>
      <c r="TIL2" s="108"/>
      <c r="TIM2" s="108"/>
      <c r="TIN2" s="108"/>
      <c r="TIO2" s="108"/>
      <c r="TIP2" s="108"/>
      <c r="TIQ2" s="108"/>
      <c r="TIR2" s="108"/>
      <c r="TIS2" s="108"/>
      <c r="TIT2" s="108"/>
      <c r="TIU2" s="108"/>
      <c r="TIV2" s="108"/>
      <c r="TIW2" s="108"/>
      <c r="TIX2" s="108"/>
      <c r="TIY2" s="108"/>
      <c r="TIZ2" s="108"/>
      <c r="TJA2" s="108"/>
      <c r="TJB2" s="108"/>
      <c r="TJC2" s="108"/>
      <c r="TJD2" s="108"/>
      <c r="TJE2" s="108"/>
      <c r="TJF2" s="108"/>
      <c r="TJG2" s="108"/>
      <c r="TJH2" s="108"/>
      <c r="TJI2" s="108"/>
      <c r="TJJ2" s="108"/>
      <c r="TJK2" s="108"/>
      <c r="TJL2" s="108"/>
      <c r="TJM2" s="108"/>
      <c r="TJN2" s="108"/>
      <c r="TJO2" s="108"/>
      <c r="TJP2" s="108"/>
      <c r="TJQ2" s="108"/>
      <c r="TJR2" s="108"/>
      <c r="TJS2" s="108"/>
      <c r="TJT2" s="108"/>
      <c r="TJU2" s="108"/>
      <c r="TJV2" s="108"/>
      <c r="TJW2" s="108"/>
      <c r="TJX2" s="108"/>
      <c r="TJY2" s="108"/>
      <c r="TJZ2" s="108"/>
      <c r="TKA2" s="108"/>
      <c r="TKB2" s="108"/>
      <c r="TKC2" s="108"/>
      <c r="TKD2" s="108"/>
      <c r="TKE2" s="108"/>
      <c r="TKF2" s="108"/>
      <c r="TKG2" s="108"/>
      <c r="TKH2" s="108"/>
      <c r="TKI2" s="108"/>
      <c r="TKJ2" s="108"/>
      <c r="TKK2" s="108"/>
      <c r="TKL2" s="108"/>
      <c r="TKM2" s="108"/>
      <c r="TKN2" s="108"/>
      <c r="TKO2" s="108"/>
      <c r="TKP2" s="108"/>
      <c r="TKQ2" s="108"/>
      <c r="TKR2" s="108"/>
      <c r="TKS2" s="108"/>
      <c r="TKT2" s="108"/>
      <c r="TKU2" s="108"/>
      <c r="TKV2" s="108"/>
      <c r="TKW2" s="108"/>
      <c r="TKX2" s="108"/>
      <c r="TKY2" s="108"/>
      <c r="TKZ2" s="108"/>
      <c r="TLA2" s="108"/>
      <c r="TLB2" s="108"/>
      <c r="TLC2" s="108"/>
      <c r="TLD2" s="108"/>
      <c r="TLE2" s="108"/>
      <c r="TLF2" s="108"/>
      <c r="TLG2" s="108"/>
      <c r="TLH2" s="108"/>
      <c r="TLI2" s="108"/>
      <c r="TLJ2" s="108"/>
      <c r="TLK2" s="108"/>
      <c r="TLL2" s="108"/>
      <c r="TLM2" s="108"/>
      <c r="TLN2" s="108"/>
      <c r="TLO2" s="108"/>
      <c r="TLP2" s="108"/>
      <c r="TLQ2" s="108"/>
      <c r="TLR2" s="108"/>
      <c r="TLS2" s="108"/>
      <c r="TLT2" s="108"/>
      <c r="TLU2" s="108"/>
      <c r="TLV2" s="108"/>
      <c r="TLW2" s="108"/>
      <c r="TLX2" s="108"/>
      <c r="TLY2" s="108"/>
      <c r="TLZ2" s="108"/>
      <c r="TMA2" s="108"/>
      <c r="TMB2" s="108"/>
      <c r="TMC2" s="108"/>
      <c r="TMD2" s="108"/>
      <c r="TME2" s="108"/>
      <c r="TMF2" s="108"/>
      <c r="TMG2" s="108"/>
      <c r="TMH2" s="108"/>
      <c r="TMI2" s="108"/>
      <c r="TMJ2" s="108"/>
      <c r="TMK2" s="108"/>
      <c r="TML2" s="108"/>
      <c r="TMM2" s="108"/>
      <c r="TMN2" s="108"/>
      <c r="TMO2" s="108"/>
      <c r="TMP2" s="108"/>
      <c r="TMQ2" s="108"/>
      <c r="TMR2" s="108"/>
      <c r="TMS2" s="108"/>
      <c r="TMT2" s="108"/>
      <c r="TMU2" s="108"/>
      <c r="TMV2" s="108"/>
      <c r="TMW2" s="108"/>
      <c r="TMX2" s="108"/>
      <c r="TMY2" s="108"/>
      <c r="TMZ2" s="108"/>
      <c r="TNA2" s="108"/>
      <c r="TNB2" s="108"/>
      <c r="TNC2" s="108"/>
      <c r="TND2" s="108"/>
      <c r="TNE2" s="108"/>
      <c r="TNF2" s="108"/>
      <c r="TNG2" s="108"/>
      <c r="TNH2" s="108"/>
      <c r="TNI2" s="108"/>
      <c r="TNJ2" s="108"/>
      <c r="TNK2" s="108"/>
      <c r="TNL2" s="108"/>
      <c r="TNM2" s="108"/>
      <c r="TNN2" s="108"/>
      <c r="TNO2" s="108"/>
      <c r="TNP2" s="108"/>
      <c r="TNQ2" s="108"/>
      <c r="TNR2" s="108"/>
      <c r="TNS2" s="108"/>
      <c r="TNT2" s="108"/>
      <c r="TNU2" s="108"/>
      <c r="TNV2" s="108"/>
      <c r="TNW2" s="108"/>
      <c r="TNX2" s="108"/>
      <c r="TNY2" s="108"/>
      <c r="TNZ2" s="108"/>
      <c r="TOA2" s="108"/>
      <c r="TOB2" s="108"/>
      <c r="TOC2" s="108"/>
      <c r="TOD2" s="108"/>
      <c r="TOE2" s="108"/>
      <c r="TOF2" s="108"/>
      <c r="TOG2" s="108"/>
      <c r="TOH2" s="108"/>
      <c r="TOI2" s="108"/>
      <c r="TOJ2" s="108"/>
      <c r="TOK2" s="108"/>
      <c r="TOL2" s="108"/>
      <c r="TOM2" s="108"/>
      <c r="TON2" s="108"/>
      <c r="TOO2" s="108"/>
      <c r="TOP2" s="108"/>
      <c r="TOQ2" s="108"/>
      <c r="TOR2" s="108"/>
      <c r="TOS2" s="108"/>
      <c r="TOT2" s="108"/>
      <c r="TOU2" s="108"/>
      <c r="TOV2" s="108"/>
      <c r="TOW2" s="108"/>
      <c r="TOX2" s="108"/>
      <c r="TOY2" s="108"/>
      <c r="TOZ2" s="108"/>
      <c r="TPA2" s="108"/>
      <c r="TPB2" s="108"/>
      <c r="TPC2" s="108"/>
      <c r="TPD2" s="108"/>
      <c r="TPE2" s="108"/>
      <c r="TPF2" s="108"/>
      <c r="TPG2" s="108"/>
      <c r="TPH2" s="108"/>
      <c r="TPI2" s="108"/>
      <c r="TPJ2" s="108"/>
      <c r="TPK2" s="108"/>
      <c r="TPL2" s="108"/>
      <c r="TPM2" s="108"/>
      <c r="TPN2" s="108"/>
      <c r="TPO2" s="108"/>
      <c r="TPP2" s="108"/>
      <c r="TPQ2" s="108"/>
      <c r="TPR2" s="108"/>
      <c r="TPS2" s="108"/>
      <c r="TPT2" s="108"/>
      <c r="TPU2" s="108"/>
      <c r="TPV2" s="108"/>
      <c r="TPW2" s="108"/>
      <c r="TPX2" s="108"/>
      <c r="TPY2" s="108"/>
      <c r="TPZ2" s="108"/>
      <c r="TQA2" s="108"/>
      <c r="TQB2" s="108"/>
      <c r="TQC2" s="108"/>
      <c r="TQD2" s="108"/>
      <c r="TQE2" s="108"/>
      <c r="TQF2" s="108"/>
      <c r="TQG2" s="108"/>
      <c r="TQH2" s="108"/>
      <c r="TQI2" s="108"/>
      <c r="TQJ2" s="108"/>
      <c r="TQK2" s="108"/>
      <c r="TQL2" s="108"/>
      <c r="TQM2" s="108"/>
      <c r="TQN2" s="108"/>
      <c r="TQO2" s="108"/>
      <c r="TQP2" s="108"/>
      <c r="TQQ2" s="108"/>
      <c r="TQR2" s="108"/>
      <c r="TQS2" s="108"/>
      <c r="TQT2" s="108"/>
      <c r="TQU2" s="108"/>
      <c r="TQV2" s="108"/>
      <c r="TQW2" s="108"/>
      <c r="TQX2" s="108"/>
      <c r="TQY2" s="108"/>
      <c r="TQZ2" s="108"/>
      <c r="TRA2" s="108"/>
      <c r="TRB2" s="108"/>
      <c r="TRC2" s="108"/>
      <c r="TRD2" s="108"/>
      <c r="TRE2" s="108"/>
      <c r="TRF2" s="108"/>
      <c r="TRG2" s="108"/>
      <c r="TRH2" s="108"/>
      <c r="TRI2" s="108"/>
      <c r="TRJ2" s="108"/>
      <c r="TRK2" s="108"/>
      <c r="TRL2" s="108"/>
      <c r="TRM2" s="108"/>
      <c r="TRN2" s="108"/>
      <c r="TRO2" s="108"/>
      <c r="TRP2" s="108"/>
      <c r="TRQ2" s="108"/>
      <c r="TRR2" s="108"/>
      <c r="TRS2" s="108"/>
      <c r="TRT2" s="108"/>
      <c r="TRU2" s="108"/>
      <c r="TRV2" s="108"/>
      <c r="TRW2" s="108"/>
      <c r="TRX2" s="108"/>
      <c r="TRY2" s="108"/>
      <c r="TRZ2" s="108"/>
      <c r="TSA2" s="108"/>
      <c r="TSB2" s="108"/>
      <c r="TSC2" s="108"/>
      <c r="TSD2" s="108"/>
      <c r="TSE2" s="108"/>
      <c r="TSF2" s="108"/>
      <c r="TSG2" s="108"/>
      <c r="TSH2" s="108"/>
      <c r="TSI2" s="108"/>
      <c r="TSJ2" s="108"/>
      <c r="TSK2" s="108"/>
      <c r="TSL2" s="108"/>
      <c r="TSM2" s="108"/>
      <c r="TSN2" s="108"/>
      <c r="TSO2" s="108"/>
      <c r="TSP2" s="108"/>
      <c r="TSQ2" s="108"/>
      <c r="TSR2" s="108"/>
      <c r="TSS2" s="108"/>
      <c r="TST2" s="108"/>
      <c r="TSU2" s="108"/>
      <c r="TSV2" s="108"/>
      <c r="TSW2" s="108"/>
      <c r="TSX2" s="108"/>
      <c r="TSY2" s="108"/>
      <c r="TSZ2" s="108"/>
      <c r="TTA2" s="108"/>
      <c r="TTB2" s="108"/>
      <c r="TTC2" s="108"/>
      <c r="TTD2" s="108"/>
      <c r="TTE2" s="108"/>
      <c r="TTF2" s="108"/>
      <c r="TTG2" s="108"/>
      <c r="TTH2" s="108"/>
      <c r="TTI2" s="108"/>
      <c r="TTJ2" s="108"/>
      <c r="TTK2" s="108"/>
      <c r="TTL2" s="108"/>
      <c r="TTM2" s="108"/>
      <c r="TTN2" s="108"/>
      <c r="TTO2" s="108"/>
      <c r="TTP2" s="108"/>
      <c r="TTQ2" s="108"/>
      <c r="TTR2" s="108"/>
      <c r="TTS2" s="108"/>
      <c r="TTT2" s="108"/>
      <c r="TTU2" s="108"/>
      <c r="TTV2" s="108"/>
      <c r="TTW2" s="108"/>
      <c r="TTX2" s="108"/>
      <c r="TTY2" s="108"/>
      <c r="TTZ2" s="108"/>
      <c r="TUA2" s="108"/>
      <c r="TUB2" s="108"/>
      <c r="TUC2" s="108"/>
      <c r="TUD2" s="108"/>
      <c r="TUE2" s="108"/>
      <c r="TUF2" s="108"/>
      <c r="TUG2" s="108"/>
      <c r="TUH2" s="108"/>
      <c r="TUI2" s="108"/>
      <c r="TUJ2" s="108"/>
      <c r="TUK2" s="108"/>
      <c r="TUL2" s="108"/>
      <c r="TUM2" s="108"/>
      <c r="TUN2" s="108"/>
      <c r="TUO2" s="108"/>
      <c r="TUP2" s="108"/>
      <c r="TUQ2" s="108"/>
      <c r="TUR2" s="108"/>
      <c r="TUS2" s="108"/>
      <c r="TUT2" s="108"/>
      <c r="TUU2" s="108"/>
      <c r="TUV2" s="108"/>
      <c r="TUW2" s="108"/>
      <c r="TUX2" s="108"/>
      <c r="TUY2" s="108"/>
      <c r="TUZ2" s="108"/>
      <c r="TVA2" s="108"/>
      <c r="TVB2" s="108"/>
      <c r="TVC2" s="108"/>
      <c r="TVD2" s="108"/>
      <c r="TVE2" s="108"/>
      <c r="TVF2" s="108"/>
      <c r="TVG2" s="108"/>
      <c r="TVH2" s="108"/>
      <c r="TVI2" s="108"/>
      <c r="TVJ2" s="108"/>
      <c r="TVK2" s="108"/>
      <c r="TVL2" s="108"/>
      <c r="TVM2" s="108"/>
      <c r="TVN2" s="108"/>
      <c r="TVO2" s="108"/>
      <c r="TVP2" s="108"/>
      <c r="TVQ2" s="108"/>
      <c r="TVR2" s="108"/>
      <c r="TVS2" s="108"/>
      <c r="TVT2" s="108"/>
      <c r="TVU2" s="108"/>
      <c r="TVV2" s="108"/>
      <c r="TVW2" s="108"/>
      <c r="TVX2" s="108"/>
      <c r="TVY2" s="108"/>
      <c r="TVZ2" s="108"/>
      <c r="TWA2" s="108"/>
      <c r="TWB2" s="108"/>
      <c r="TWC2" s="108"/>
      <c r="TWD2" s="108"/>
      <c r="TWE2" s="108"/>
      <c r="TWF2" s="108"/>
      <c r="TWG2" s="108"/>
      <c r="TWH2" s="108"/>
      <c r="TWI2" s="108"/>
      <c r="TWJ2" s="108"/>
      <c r="TWK2" s="108"/>
      <c r="TWL2" s="108"/>
      <c r="TWM2" s="108"/>
      <c r="TWN2" s="108"/>
      <c r="TWO2" s="108"/>
      <c r="TWP2" s="108"/>
      <c r="TWQ2" s="108"/>
      <c r="TWR2" s="108"/>
      <c r="TWS2" s="108"/>
      <c r="TWT2" s="108"/>
      <c r="TWU2" s="108"/>
      <c r="TWV2" s="108"/>
      <c r="TWW2" s="108"/>
      <c r="TWX2" s="108"/>
      <c r="TWY2" s="108"/>
      <c r="TWZ2" s="108"/>
      <c r="TXA2" s="108"/>
      <c r="TXB2" s="108"/>
      <c r="TXC2" s="108"/>
      <c r="TXD2" s="108"/>
      <c r="TXE2" s="108"/>
      <c r="TXF2" s="108"/>
      <c r="TXG2" s="108"/>
      <c r="TXH2" s="108"/>
      <c r="TXI2" s="108"/>
      <c r="TXJ2" s="108"/>
      <c r="TXK2" s="108"/>
      <c r="TXL2" s="108"/>
      <c r="TXM2" s="108"/>
      <c r="TXN2" s="108"/>
      <c r="TXO2" s="108"/>
      <c r="TXP2" s="108"/>
      <c r="TXQ2" s="108"/>
      <c r="TXR2" s="108"/>
      <c r="TXS2" s="108"/>
      <c r="TXT2" s="108"/>
      <c r="TXU2" s="108"/>
      <c r="TXV2" s="108"/>
      <c r="TXW2" s="108"/>
      <c r="TXX2" s="108"/>
      <c r="TXY2" s="108"/>
      <c r="TXZ2" s="108"/>
      <c r="TYA2" s="108"/>
      <c r="TYB2" s="108"/>
      <c r="TYC2" s="108"/>
      <c r="TYD2" s="108"/>
      <c r="TYE2" s="108"/>
      <c r="TYF2" s="108"/>
      <c r="TYG2" s="108"/>
      <c r="TYH2" s="108"/>
      <c r="TYI2" s="108"/>
      <c r="TYJ2" s="108"/>
      <c r="TYK2" s="108"/>
      <c r="TYL2" s="108"/>
      <c r="TYM2" s="108"/>
      <c r="TYN2" s="108"/>
      <c r="TYO2" s="108"/>
      <c r="TYP2" s="108"/>
      <c r="TYQ2" s="108"/>
      <c r="TYR2" s="108"/>
      <c r="TYS2" s="108"/>
      <c r="TYT2" s="108"/>
      <c r="TYU2" s="108"/>
      <c r="TYV2" s="108"/>
      <c r="TYW2" s="108"/>
      <c r="TYX2" s="108"/>
      <c r="TYY2" s="108"/>
      <c r="TYZ2" s="108"/>
      <c r="TZA2" s="108"/>
      <c r="TZB2" s="108"/>
      <c r="TZC2" s="108"/>
      <c r="TZD2" s="108"/>
      <c r="TZE2" s="108"/>
      <c r="TZF2" s="108"/>
      <c r="TZG2" s="108"/>
      <c r="TZH2" s="108"/>
      <c r="TZI2" s="108"/>
      <c r="TZJ2" s="108"/>
      <c r="TZK2" s="108"/>
      <c r="TZL2" s="108"/>
      <c r="TZM2" s="108"/>
      <c r="TZN2" s="108"/>
      <c r="TZO2" s="108"/>
      <c r="TZP2" s="108"/>
      <c r="TZQ2" s="108"/>
      <c r="TZR2" s="108"/>
      <c r="TZS2" s="108"/>
      <c r="TZT2" s="108"/>
      <c r="TZU2" s="108"/>
      <c r="TZV2" s="108"/>
      <c r="TZW2" s="108"/>
      <c r="TZX2" s="108"/>
      <c r="TZY2" s="108"/>
      <c r="TZZ2" s="108"/>
      <c r="UAA2" s="108"/>
      <c r="UAB2" s="108"/>
      <c r="UAC2" s="108"/>
      <c r="UAD2" s="108"/>
      <c r="UAE2" s="108"/>
      <c r="UAF2" s="108"/>
      <c r="UAG2" s="108"/>
      <c r="UAH2" s="108"/>
      <c r="UAI2" s="108"/>
      <c r="UAJ2" s="108"/>
      <c r="UAK2" s="108"/>
      <c r="UAL2" s="108"/>
      <c r="UAM2" s="108"/>
      <c r="UAN2" s="108"/>
      <c r="UAO2" s="108"/>
      <c r="UAP2" s="108"/>
      <c r="UAQ2" s="108"/>
      <c r="UAR2" s="108"/>
      <c r="UAS2" s="108"/>
      <c r="UAT2" s="108"/>
      <c r="UAU2" s="108"/>
      <c r="UAV2" s="108"/>
      <c r="UAW2" s="108"/>
      <c r="UAX2" s="108"/>
      <c r="UAY2" s="108"/>
      <c r="UAZ2" s="108"/>
      <c r="UBA2" s="108"/>
      <c r="UBB2" s="108"/>
      <c r="UBC2" s="108"/>
      <c r="UBD2" s="108"/>
      <c r="UBE2" s="108"/>
      <c r="UBF2" s="108"/>
      <c r="UBG2" s="108"/>
      <c r="UBH2" s="108"/>
      <c r="UBI2" s="108"/>
      <c r="UBJ2" s="108"/>
      <c r="UBK2" s="108"/>
      <c r="UBL2" s="108"/>
      <c r="UBM2" s="108"/>
      <c r="UBN2" s="108"/>
      <c r="UBO2" s="108"/>
      <c r="UBP2" s="108"/>
      <c r="UBQ2" s="108"/>
      <c r="UBR2" s="108"/>
      <c r="UBS2" s="108"/>
      <c r="UBT2" s="108"/>
      <c r="UBU2" s="108"/>
      <c r="UBV2" s="108"/>
      <c r="UBW2" s="108"/>
      <c r="UBX2" s="108"/>
      <c r="UBY2" s="108"/>
      <c r="UBZ2" s="108"/>
      <c r="UCA2" s="108"/>
      <c r="UCB2" s="108"/>
      <c r="UCC2" s="108"/>
      <c r="UCD2" s="108"/>
      <c r="UCE2" s="108"/>
      <c r="UCF2" s="108"/>
      <c r="UCG2" s="108"/>
      <c r="UCH2" s="108"/>
      <c r="UCI2" s="108"/>
      <c r="UCJ2" s="108"/>
      <c r="UCK2" s="108"/>
      <c r="UCL2" s="108"/>
      <c r="UCM2" s="108"/>
      <c r="UCN2" s="108"/>
      <c r="UCO2" s="108"/>
      <c r="UCP2" s="108"/>
      <c r="UCQ2" s="108"/>
      <c r="UCR2" s="108"/>
      <c r="UCS2" s="108"/>
      <c r="UCT2" s="108"/>
      <c r="UCU2" s="108"/>
      <c r="UCV2" s="108"/>
      <c r="UCW2" s="108"/>
      <c r="UCX2" s="108"/>
      <c r="UCY2" s="108"/>
      <c r="UCZ2" s="108"/>
      <c r="UDA2" s="108"/>
      <c r="UDB2" s="108"/>
      <c r="UDC2" s="108"/>
      <c r="UDD2" s="108"/>
      <c r="UDE2" s="108"/>
      <c r="UDF2" s="108"/>
      <c r="UDG2" s="108"/>
      <c r="UDH2" s="108"/>
      <c r="UDI2" s="108"/>
      <c r="UDJ2" s="108"/>
      <c r="UDK2" s="108"/>
      <c r="UDL2" s="108"/>
      <c r="UDM2" s="108"/>
      <c r="UDN2" s="108"/>
      <c r="UDO2" s="108"/>
      <c r="UDP2" s="108"/>
      <c r="UDQ2" s="108"/>
      <c r="UDR2" s="108"/>
      <c r="UDS2" s="108"/>
      <c r="UDT2" s="108"/>
      <c r="UDU2" s="108"/>
      <c r="UDV2" s="108"/>
      <c r="UDW2" s="108"/>
      <c r="UDX2" s="108"/>
      <c r="UDY2" s="108"/>
      <c r="UDZ2" s="108"/>
      <c r="UEA2" s="108"/>
      <c r="UEB2" s="108"/>
      <c r="UEC2" s="108"/>
      <c r="UED2" s="108"/>
      <c r="UEE2" s="108"/>
      <c r="UEF2" s="108"/>
      <c r="UEG2" s="108"/>
      <c r="UEH2" s="108"/>
      <c r="UEI2" s="108"/>
      <c r="UEJ2" s="108"/>
      <c r="UEK2" s="108"/>
      <c r="UEL2" s="108"/>
      <c r="UEM2" s="108"/>
      <c r="UEN2" s="108"/>
      <c r="UEO2" s="108"/>
      <c r="UEP2" s="108"/>
      <c r="UEQ2" s="108"/>
      <c r="UER2" s="108"/>
      <c r="UES2" s="108"/>
      <c r="UET2" s="108"/>
      <c r="UEU2" s="108"/>
      <c r="UEV2" s="108"/>
      <c r="UEW2" s="108"/>
      <c r="UEX2" s="108"/>
      <c r="UEY2" s="108"/>
      <c r="UEZ2" s="108"/>
      <c r="UFA2" s="108"/>
      <c r="UFB2" s="108"/>
      <c r="UFC2" s="108"/>
      <c r="UFD2" s="108"/>
      <c r="UFE2" s="108"/>
      <c r="UFF2" s="108"/>
      <c r="UFG2" s="108"/>
      <c r="UFH2" s="108"/>
      <c r="UFI2" s="108"/>
      <c r="UFJ2" s="108"/>
      <c r="UFK2" s="108"/>
      <c r="UFL2" s="108"/>
      <c r="UFM2" s="108"/>
      <c r="UFN2" s="108"/>
      <c r="UFO2" s="108"/>
      <c r="UFP2" s="108"/>
      <c r="UFQ2" s="108"/>
      <c r="UFR2" s="108"/>
      <c r="UFS2" s="108"/>
      <c r="UFT2" s="108"/>
      <c r="UFU2" s="108"/>
      <c r="UFV2" s="108"/>
      <c r="UFW2" s="108"/>
      <c r="UFX2" s="108"/>
      <c r="UFY2" s="108"/>
      <c r="UFZ2" s="108"/>
      <c r="UGA2" s="108"/>
      <c r="UGB2" s="108"/>
      <c r="UGC2" s="108"/>
      <c r="UGD2" s="108"/>
      <c r="UGE2" s="108"/>
      <c r="UGF2" s="108"/>
      <c r="UGG2" s="108"/>
      <c r="UGH2" s="108"/>
      <c r="UGI2" s="108"/>
      <c r="UGJ2" s="108"/>
      <c r="UGK2" s="108"/>
      <c r="UGL2" s="108"/>
      <c r="UGM2" s="108"/>
      <c r="UGN2" s="108"/>
      <c r="UGO2" s="108"/>
      <c r="UGP2" s="108"/>
      <c r="UGQ2" s="108"/>
      <c r="UGR2" s="108"/>
      <c r="UGS2" s="108"/>
      <c r="UGT2" s="108"/>
      <c r="UGU2" s="108"/>
      <c r="UGV2" s="108"/>
      <c r="UGW2" s="108"/>
      <c r="UGX2" s="108"/>
      <c r="UGY2" s="108"/>
      <c r="UGZ2" s="108"/>
      <c r="UHA2" s="108"/>
      <c r="UHB2" s="108"/>
      <c r="UHC2" s="108"/>
      <c r="UHD2" s="108"/>
      <c r="UHE2" s="108"/>
      <c r="UHF2" s="108"/>
      <c r="UHG2" s="108"/>
      <c r="UHH2" s="108"/>
      <c r="UHI2" s="108"/>
      <c r="UHJ2" s="108"/>
      <c r="UHK2" s="108"/>
      <c r="UHL2" s="108"/>
      <c r="UHM2" s="108"/>
      <c r="UHN2" s="108"/>
      <c r="UHO2" s="108"/>
      <c r="UHP2" s="108"/>
      <c r="UHQ2" s="108"/>
      <c r="UHR2" s="108"/>
      <c r="UHS2" s="108"/>
      <c r="UHT2" s="108"/>
      <c r="UHU2" s="108"/>
      <c r="UHV2" s="108"/>
      <c r="UHW2" s="108"/>
      <c r="UHX2" s="108"/>
      <c r="UHY2" s="108"/>
      <c r="UHZ2" s="108"/>
      <c r="UIA2" s="108"/>
      <c r="UIB2" s="108"/>
      <c r="UIC2" s="108"/>
      <c r="UID2" s="108"/>
      <c r="UIE2" s="108"/>
      <c r="UIF2" s="108"/>
      <c r="UIG2" s="108"/>
      <c r="UIH2" s="108"/>
      <c r="UII2" s="108"/>
      <c r="UIJ2" s="108"/>
      <c r="UIK2" s="108"/>
      <c r="UIL2" s="108"/>
      <c r="UIM2" s="108"/>
      <c r="UIN2" s="108"/>
      <c r="UIO2" s="108"/>
      <c r="UIP2" s="108"/>
      <c r="UIQ2" s="108"/>
      <c r="UIR2" s="108"/>
      <c r="UIS2" s="108"/>
      <c r="UIT2" s="108"/>
      <c r="UIU2" s="108"/>
      <c r="UIV2" s="108"/>
      <c r="UIW2" s="108"/>
      <c r="UIX2" s="108"/>
      <c r="UIY2" s="108"/>
      <c r="UIZ2" s="108"/>
      <c r="UJA2" s="108"/>
      <c r="UJB2" s="108"/>
      <c r="UJC2" s="108"/>
      <c r="UJD2" s="108"/>
      <c r="UJE2" s="108"/>
      <c r="UJF2" s="108"/>
      <c r="UJG2" s="108"/>
      <c r="UJH2" s="108"/>
      <c r="UJI2" s="108"/>
      <c r="UJJ2" s="108"/>
      <c r="UJK2" s="108"/>
      <c r="UJL2" s="108"/>
      <c r="UJM2" s="108"/>
      <c r="UJN2" s="108"/>
      <c r="UJO2" s="108"/>
      <c r="UJP2" s="108"/>
      <c r="UJQ2" s="108"/>
      <c r="UJR2" s="108"/>
      <c r="UJS2" s="108"/>
      <c r="UJT2" s="108"/>
      <c r="UJU2" s="108"/>
      <c r="UJV2" s="108"/>
      <c r="UJW2" s="108"/>
      <c r="UJX2" s="108"/>
      <c r="UJY2" s="108"/>
      <c r="UJZ2" s="108"/>
      <c r="UKA2" s="108"/>
      <c r="UKB2" s="108"/>
      <c r="UKC2" s="108"/>
      <c r="UKD2" s="108"/>
      <c r="UKE2" s="108"/>
      <c r="UKF2" s="108"/>
      <c r="UKG2" s="108"/>
      <c r="UKH2" s="108"/>
      <c r="UKI2" s="108"/>
      <c r="UKJ2" s="108"/>
      <c r="UKK2" s="108"/>
      <c r="UKL2" s="108"/>
      <c r="UKM2" s="108"/>
      <c r="UKN2" s="108"/>
      <c r="UKO2" s="108"/>
      <c r="UKP2" s="108"/>
      <c r="UKQ2" s="108"/>
      <c r="UKR2" s="108"/>
      <c r="UKS2" s="108"/>
      <c r="UKT2" s="108"/>
      <c r="UKU2" s="108"/>
      <c r="UKV2" s="108"/>
      <c r="UKW2" s="108"/>
      <c r="UKX2" s="108"/>
      <c r="UKY2" s="108"/>
      <c r="UKZ2" s="108"/>
      <c r="ULA2" s="108"/>
      <c r="ULB2" s="108"/>
      <c r="ULC2" s="108"/>
      <c r="ULD2" s="108"/>
      <c r="ULE2" s="108"/>
      <c r="ULF2" s="108"/>
      <c r="ULG2" s="108"/>
      <c r="ULH2" s="108"/>
      <c r="ULI2" s="108"/>
      <c r="ULJ2" s="108"/>
      <c r="ULK2" s="108"/>
      <c r="ULL2" s="108"/>
      <c r="ULM2" s="108"/>
      <c r="ULN2" s="108"/>
      <c r="ULO2" s="108"/>
      <c r="ULP2" s="108"/>
      <c r="ULQ2" s="108"/>
      <c r="ULR2" s="108"/>
      <c r="ULS2" s="108"/>
      <c r="ULT2" s="108"/>
      <c r="ULU2" s="108"/>
      <c r="ULV2" s="108"/>
      <c r="ULW2" s="108"/>
      <c r="ULX2" s="108"/>
      <c r="ULY2" s="108"/>
      <c r="ULZ2" s="108"/>
      <c r="UMA2" s="108"/>
      <c r="UMB2" s="108"/>
      <c r="UMC2" s="108"/>
      <c r="UMD2" s="108"/>
      <c r="UME2" s="108"/>
      <c r="UMF2" s="108"/>
      <c r="UMG2" s="108"/>
      <c r="UMH2" s="108"/>
      <c r="UMI2" s="108"/>
      <c r="UMJ2" s="108"/>
      <c r="UMK2" s="108"/>
      <c r="UML2" s="108"/>
      <c r="UMM2" s="108"/>
      <c r="UMN2" s="108"/>
      <c r="UMO2" s="108"/>
      <c r="UMP2" s="108"/>
      <c r="UMQ2" s="108"/>
      <c r="UMR2" s="108"/>
      <c r="UMS2" s="108"/>
      <c r="UMT2" s="108"/>
      <c r="UMU2" s="108"/>
      <c r="UMV2" s="108"/>
      <c r="UMW2" s="108"/>
      <c r="UMX2" s="108"/>
      <c r="UMY2" s="108"/>
      <c r="UMZ2" s="108"/>
      <c r="UNA2" s="108"/>
      <c r="UNB2" s="108"/>
      <c r="UNC2" s="108"/>
      <c r="UND2" s="108"/>
      <c r="UNE2" s="108"/>
      <c r="UNF2" s="108"/>
      <c r="UNG2" s="108"/>
      <c r="UNH2" s="108"/>
      <c r="UNI2" s="108"/>
      <c r="UNJ2" s="108"/>
      <c r="UNK2" s="108"/>
      <c r="UNL2" s="108"/>
      <c r="UNM2" s="108"/>
      <c r="UNN2" s="108"/>
      <c r="UNO2" s="108"/>
      <c r="UNP2" s="108"/>
      <c r="UNQ2" s="108"/>
      <c r="UNR2" s="108"/>
      <c r="UNS2" s="108"/>
      <c r="UNT2" s="108"/>
      <c r="UNU2" s="108"/>
      <c r="UNV2" s="108"/>
      <c r="UNW2" s="108"/>
      <c r="UNX2" s="108"/>
      <c r="UNY2" s="108"/>
      <c r="UNZ2" s="108"/>
      <c r="UOA2" s="108"/>
      <c r="UOB2" s="108"/>
      <c r="UOC2" s="108"/>
      <c r="UOD2" s="108"/>
      <c r="UOE2" s="108"/>
      <c r="UOF2" s="108"/>
      <c r="UOG2" s="108"/>
      <c r="UOH2" s="108"/>
      <c r="UOI2" s="108"/>
      <c r="UOJ2" s="108"/>
      <c r="UOK2" s="108"/>
      <c r="UOL2" s="108"/>
      <c r="UOM2" s="108"/>
      <c r="UON2" s="108"/>
      <c r="UOO2" s="108"/>
      <c r="UOP2" s="108"/>
      <c r="UOQ2" s="108"/>
      <c r="UOR2" s="108"/>
      <c r="UOS2" s="108"/>
      <c r="UOT2" s="108"/>
      <c r="UOU2" s="108"/>
      <c r="UOV2" s="108"/>
      <c r="UOW2" s="108"/>
      <c r="UOX2" s="108"/>
      <c r="UOY2" s="108"/>
      <c r="UOZ2" s="108"/>
      <c r="UPA2" s="108"/>
      <c r="UPB2" s="108"/>
      <c r="UPC2" s="108"/>
      <c r="UPD2" s="108"/>
      <c r="UPE2" s="108"/>
      <c r="UPF2" s="108"/>
      <c r="UPG2" s="108"/>
      <c r="UPH2" s="108"/>
      <c r="UPI2" s="108"/>
      <c r="UPJ2" s="108"/>
      <c r="UPK2" s="108"/>
      <c r="UPL2" s="108"/>
      <c r="UPM2" s="108"/>
      <c r="UPN2" s="108"/>
      <c r="UPO2" s="108"/>
      <c r="UPP2" s="108"/>
      <c r="UPQ2" s="108"/>
      <c r="UPR2" s="108"/>
      <c r="UPS2" s="108"/>
      <c r="UPT2" s="108"/>
      <c r="UPU2" s="108"/>
      <c r="UPV2" s="108"/>
      <c r="UPW2" s="108"/>
      <c r="UPX2" s="108"/>
      <c r="UPY2" s="108"/>
      <c r="UPZ2" s="108"/>
      <c r="UQA2" s="108"/>
      <c r="UQB2" s="108"/>
      <c r="UQC2" s="108"/>
      <c r="UQD2" s="108"/>
      <c r="UQE2" s="108"/>
      <c r="UQF2" s="108"/>
      <c r="UQG2" s="108"/>
      <c r="UQH2" s="108"/>
      <c r="UQI2" s="108"/>
      <c r="UQJ2" s="108"/>
      <c r="UQK2" s="108"/>
      <c r="UQL2" s="108"/>
      <c r="UQM2" s="108"/>
      <c r="UQN2" s="108"/>
      <c r="UQO2" s="108"/>
      <c r="UQP2" s="108"/>
      <c r="UQQ2" s="108"/>
      <c r="UQR2" s="108"/>
      <c r="UQS2" s="108"/>
      <c r="UQT2" s="108"/>
      <c r="UQU2" s="108"/>
      <c r="UQV2" s="108"/>
      <c r="UQW2" s="108"/>
      <c r="UQX2" s="108"/>
      <c r="UQY2" s="108"/>
      <c r="UQZ2" s="108"/>
      <c r="URA2" s="108"/>
      <c r="URB2" s="108"/>
      <c r="URC2" s="108"/>
      <c r="URD2" s="108"/>
      <c r="URE2" s="108"/>
      <c r="URF2" s="108"/>
      <c r="URG2" s="108"/>
      <c r="URH2" s="108"/>
      <c r="URI2" s="108"/>
      <c r="URJ2" s="108"/>
      <c r="URK2" s="108"/>
      <c r="URL2" s="108"/>
      <c r="URM2" s="108"/>
      <c r="URN2" s="108"/>
      <c r="URO2" s="108"/>
      <c r="URP2" s="108"/>
      <c r="URQ2" s="108"/>
      <c r="URR2" s="108"/>
      <c r="URS2" s="108"/>
      <c r="URT2" s="108"/>
      <c r="URU2" s="108"/>
      <c r="URV2" s="108"/>
      <c r="URW2" s="108"/>
      <c r="URX2" s="108"/>
      <c r="URY2" s="108"/>
      <c r="URZ2" s="108"/>
      <c r="USA2" s="108"/>
      <c r="USB2" s="108"/>
      <c r="USC2" s="108"/>
      <c r="USD2" s="108"/>
      <c r="USE2" s="108"/>
      <c r="USF2" s="108"/>
      <c r="USG2" s="108"/>
      <c r="USH2" s="108"/>
      <c r="USI2" s="108"/>
      <c r="USJ2" s="108"/>
      <c r="USK2" s="108"/>
      <c r="USL2" s="108"/>
      <c r="USM2" s="108"/>
      <c r="USN2" s="108"/>
      <c r="USO2" s="108"/>
      <c r="USP2" s="108"/>
      <c r="USQ2" s="108"/>
      <c r="USR2" s="108"/>
      <c r="USS2" s="108"/>
      <c r="UST2" s="108"/>
      <c r="USU2" s="108"/>
      <c r="USV2" s="108"/>
      <c r="USW2" s="108"/>
      <c r="USX2" s="108"/>
      <c r="USY2" s="108"/>
      <c r="USZ2" s="108"/>
      <c r="UTA2" s="108"/>
      <c r="UTB2" s="108"/>
      <c r="UTC2" s="108"/>
      <c r="UTD2" s="108"/>
      <c r="UTE2" s="108"/>
      <c r="UTF2" s="108"/>
      <c r="UTG2" s="108"/>
      <c r="UTH2" s="108"/>
      <c r="UTI2" s="108"/>
      <c r="UTJ2" s="108"/>
      <c r="UTK2" s="108"/>
      <c r="UTL2" s="108"/>
      <c r="UTM2" s="108"/>
      <c r="UTN2" s="108"/>
      <c r="UTO2" s="108"/>
      <c r="UTP2" s="108"/>
      <c r="UTQ2" s="108"/>
      <c r="UTR2" s="108"/>
      <c r="UTS2" s="108"/>
      <c r="UTT2" s="108"/>
      <c r="UTU2" s="108"/>
      <c r="UTV2" s="108"/>
      <c r="UTW2" s="108"/>
      <c r="UTX2" s="108"/>
      <c r="UTY2" s="108"/>
      <c r="UTZ2" s="108"/>
      <c r="UUA2" s="108"/>
      <c r="UUB2" s="108"/>
      <c r="UUC2" s="108"/>
      <c r="UUD2" s="108"/>
      <c r="UUE2" s="108"/>
      <c r="UUF2" s="108"/>
      <c r="UUG2" s="108"/>
      <c r="UUH2" s="108"/>
      <c r="UUI2" s="108"/>
      <c r="UUJ2" s="108"/>
      <c r="UUK2" s="108"/>
      <c r="UUL2" s="108"/>
      <c r="UUM2" s="108"/>
      <c r="UUN2" s="108"/>
      <c r="UUO2" s="108"/>
      <c r="UUP2" s="108"/>
      <c r="UUQ2" s="108"/>
      <c r="UUR2" s="108"/>
      <c r="UUS2" s="108"/>
      <c r="UUT2" s="108"/>
      <c r="UUU2" s="108"/>
      <c r="UUV2" s="108"/>
      <c r="UUW2" s="108"/>
      <c r="UUX2" s="108"/>
      <c r="UUY2" s="108"/>
      <c r="UUZ2" s="108"/>
      <c r="UVA2" s="108"/>
      <c r="UVB2" s="108"/>
      <c r="UVC2" s="108"/>
      <c r="UVD2" s="108"/>
      <c r="UVE2" s="108"/>
      <c r="UVF2" s="108"/>
      <c r="UVG2" s="108"/>
      <c r="UVH2" s="108"/>
      <c r="UVI2" s="108"/>
      <c r="UVJ2" s="108"/>
      <c r="UVK2" s="108"/>
      <c r="UVL2" s="108"/>
      <c r="UVM2" s="108"/>
      <c r="UVN2" s="108"/>
      <c r="UVO2" s="108"/>
      <c r="UVP2" s="108"/>
      <c r="UVQ2" s="108"/>
      <c r="UVR2" s="108"/>
      <c r="UVS2" s="108"/>
      <c r="UVT2" s="108"/>
      <c r="UVU2" s="108"/>
      <c r="UVV2" s="108"/>
      <c r="UVW2" s="108"/>
      <c r="UVX2" s="108"/>
      <c r="UVY2" s="108"/>
      <c r="UVZ2" s="108"/>
      <c r="UWA2" s="108"/>
      <c r="UWB2" s="108"/>
      <c r="UWC2" s="108"/>
      <c r="UWD2" s="108"/>
      <c r="UWE2" s="108"/>
      <c r="UWF2" s="108"/>
      <c r="UWG2" s="108"/>
      <c r="UWH2" s="108"/>
      <c r="UWI2" s="108"/>
      <c r="UWJ2" s="108"/>
      <c r="UWK2" s="108"/>
      <c r="UWL2" s="108"/>
      <c r="UWM2" s="108"/>
      <c r="UWN2" s="108"/>
      <c r="UWO2" s="108"/>
      <c r="UWP2" s="108"/>
      <c r="UWQ2" s="108"/>
      <c r="UWR2" s="108"/>
      <c r="UWS2" s="108"/>
      <c r="UWT2" s="108"/>
      <c r="UWU2" s="108"/>
      <c r="UWV2" s="108"/>
      <c r="UWW2" s="108"/>
      <c r="UWX2" s="108"/>
      <c r="UWY2" s="108"/>
      <c r="UWZ2" s="108"/>
      <c r="UXA2" s="108"/>
      <c r="UXB2" s="108"/>
      <c r="UXC2" s="108"/>
      <c r="UXD2" s="108"/>
      <c r="UXE2" s="108"/>
      <c r="UXF2" s="108"/>
      <c r="UXG2" s="108"/>
      <c r="UXH2" s="108"/>
      <c r="UXI2" s="108"/>
      <c r="UXJ2" s="108"/>
      <c r="UXK2" s="108"/>
      <c r="UXL2" s="108"/>
      <c r="UXM2" s="108"/>
      <c r="UXN2" s="108"/>
      <c r="UXO2" s="108"/>
      <c r="UXP2" s="108"/>
      <c r="UXQ2" s="108"/>
      <c r="UXR2" s="108"/>
      <c r="UXS2" s="108"/>
      <c r="UXT2" s="108"/>
      <c r="UXU2" s="108"/>
      <c r="UXV2" s="108"/>
      <c r="UXW2" s="108"/>
      <c r="UXX2" s="108"/>
      <c r="UXY2" s="108"/>
      <c r="UXZ2" s="108"/>
      <c r="UYA2" s="108"/>
      <c r="UYB2" s="108"/>
      <c r="UYC2" s="108"/>
      <c r="UYD2" s="108"/>
      <c r="UYE2" s="108"/>
      <c r="UYF2" s="108"/>
      <c r="UYG2" s="108"/>
      <c r="UYH2" s="108"/>
      <c r="UYI2" s="108"/>
      <c r="UYJ2" s="108"/>
      <c r="UYK2" s="108"/>
      <c r="UYL2" s="108"/>
      <c r="UYM2" s="108"/>
      <c r="UYN2" s="108"/>
      <c r="UYO2" s="108"/>
      <c r="UYP2" s="108"/>
      <c r="UYQ2" s="108"/>
      <c r="UYR2" s="108"/>
      <c r="UYS2" s="108"/>
      <c r="UYT2" s="108"/>
      <c r="UYU2" s="108"/>
      <c r="UYV2" s="108"/>
      <c r="UYW2" s="108"/>
      <c r="UYX2" s="108"/>
      <c r="UYY2" s="108"/>
      <c r="UYZ2" s="108"/>
      <c r="UZA2" s="108"/>
      <c r="UZB2" s="108"/>
      <c r="UZC2" s="108"/>
      <c r="UZD2" s="108"/>
      <c r="UZE2" s="108"/>
      <c r="UZF2" s="108"/>
      <c r="UZG2" s="108"/>
      <c r="UZH2" s="108"/>
      <c r="UZI2" s="108"/>
      <c r="UZJ2" s="108"/>
      <c r="UZK2" s="108"/>
      <c r="UZL2" s="108"/>
      <c r="UZM2" s="108"/>
      <c r="UZN2" s="108"/>
      <c r="UZO2" s="108"/>
      <c r="UZP2" s="108"/>
      <c r="UZQ2" s="108"/>
      <c r="UZR2" s="108"/>
      <c r="UZS2" s="108"/>
      <c r="UZT2" s="108"/>
      <c r="UZU2" s="108"/>
      <c r="UZV2" s="108"/>
      <c r="UZW2" s="108"/>
      <c r="UZX2" s="108"/>
      <c r="UZY2" s="108"/>
      <c r="UZZ2" s="108"/>
      <c r="VAA2" s="108"/>
      <c r="VAB2" s="108"/>
      <c r="VAC2" s="108"/>
      <c r="VAD2" s="108"/>
      <c r="VAE2" s="108"/>
      <c r="VAF2" s="108"/>
      <c r="VAG2" s="108"/>
      <c r="VAH2" s="108"/>
      <c r="VAI2" s="108"/>
      <c r="VAJ2" s="108"/>
      <c r="VAK2" s="108"/>
      <c r="VAL2" s="108"/>
      <c r="VAM2" s="108"/>
      <c r="VAN2" s="108"/>
      <c r="VAO2" s="108"/>
      <c r="VAP2" s="108"/>
      <c r="VAQ2" s="108"/>
      <c r="VAR2" s="108"/>
      <c r="VAS2" s="108"/>
      <c r="VAT2" s="108"/>
      <c r="VAU2" s="108"/>
      <c r="VAV2" s="108"/>
      <c r="VAW2" s="108"/>
      <c r="VAX2" s="108"/>
      <c r="VAY2" s="108"/>
      <c r="VAZ2" s="108"/>
      <c r="VBA2" s="108"/>
      <c r="VBB2" s="108"/>
      <c r="VBC2" s="108"/>
      <c r="VBD2" s="108"/>
      <c r="VBE2" s="108"/>
      <c r="VBF2" s="108"/>
      <c r="VBG2" s="108"/>
      <c r="VBH2" s="108"/>
      <c r="VBI2" s="108"/>
      <c r="VBJ2" s="108"/>
      <c r="VBK2" s="108"/>
      <c r="VBL2" s="108"/>
      <c r="VBM2" s="108"/>
      <c r="VBN2" s="108"/>
      <c r="VBO2" s="108"/>
      <c r="VBP2" s="108"/>
      <c r="VBQ2" s="108"/>
      <c r="VBR2" s="108"/>
      <c r="VBS2" s="108"/>
      <c r="VBT2" s="108"/>
      <c r="VBU2" s="108"/>
      <c r="VBV2" s="108"/>
      <c r="VBW2" s="108"/>
      <c r="VBX2" s="108"/>
      <c r="VBY2" s="108"/>
      <c r="VBZ2" s="108"/>
      <c r="VCA2" s="108"/>
      <c r="VCB2" s="108"/>
      <c r="VCC2" s="108"/>
      <c r="VCD2" s="108"/>
      <c r="VCE2" s="108"/>
      <c r="VCF2" s="108"/>
      <c r="VCG2" s="108"/>
      <c r="VCH2" s="108"/>
      <c r="VCI2" s="108"/>
      <c r="VCJ2" s="108"/>
      <c r="VCK2" s="108"/>
      <c r="VCL2" s="108"/>
      <c r="VCM2" s="108"/>
      <c r="VCN2" s="108"/>
      <c r="VCO2" s="108"/>
      <c r="VCP2" s="108"/>
      <c r="VCQ2" s="108"/>
      <c r="VCR2" s="108"/>
      <c r="VCS2" s="108"/>
      <c r="VCT2" s="108"/>
      <c r="VCU2" s="108"/>
      <c r="VCV2" s="108"/>
      <c r="VCW2" s="108"/>
      <c r="VCX2" s="108"/>
      <c r="VCY2" s="108"/>
      <c r="VCZ2" s="108"/>
      <c r="VDA2" s="108"/>
      <c r="VDB2" s="108"/>
      <c r="VDC2" s="108"/>
      <c r="VDD2" s="108"/>
      <c r="VDE2" s="108"/>
      <c r="VDF2" s="108"/>
      <c r="VDG2" s="108"/>
      <c r="VDH2" s="108"/>
      <c r="VDI2" s="108"/>
      <c r="VDJ2" s="108"/>
      <c r="VDK2" s="108"/>
      <c r="VDL2" s="108"/>
      <c r="VDM2" s="108"/>
      <c r="VDN2" s="108"/>
      <c r="VDO2" s="108"/>
      <c r="VDP2" s="108"/>
      <c r="VDQ2" s="108"/>
      <c r="VDR2" s="108"/>
      <c r="VDS2" s="108"/>
      <c r="VDT2" s="108"/>
      <c r="VDU2" s="108"/>
      <c r="VDV2" s="108"/>
      <c r="VDW2" s="108"/>
      <c r="VDX2" s="108"/>
      <c r="VDY2" s="108"/>
      <c r="VDZ2" s="108"/>
      <c r="VEA2" s="108"/>
      <c r="VEB2" s="108"/>
      <c r="VEC2" s="108"/>
      <c r="VED2" s="108"/>
      <c r="VEE2" s="108"/>
      <c r="VEF2" s="108"/>
      <c r="VEG2" s="108"/>
      <c r="VEH2" s="108"/>
      <c r="VEI2" s="108"/>
      <c r="VEJ2" s="108"/>
      <c r="VEK2" s="108"/>
      <c r="VEL2" s="108"/>
      <c r="VEM2" s="108"/>
      <c r="VEN2" s="108"/>
      <c r="VEO2" s="108"/>
      <c r="VEP2" s="108"/>
      <c r="VEQ2" s="108"/>
      <c r="VER2" s="108"/>
      <c r="VES2" s="108"/>
      <c r="VET2" s="108"/>
      <c r="VEU2" s="108"/>
      <c r="VEV2" s="108"/>
      <c r="VEW2" s="108"/>
      <c r="VEX2" s="108"/>
      <c r="VEY2" s="108"/>
      <c r="VEZ2" s="108"/>
      <c r="VFA2" s="108"/>
      <c r="VFB2" s="108"/>
      <c r="VFC2" s="108"/>
      <c r="VFD2" s="108"/>
      <c r="VFE2" s="108"/>
      <c r="VFF2" s="108"/>
      <c r="VFG2" s="108"/>
      <c r="VFH2" s="108"/>
      <c r="VFI2" s="108"/>
      <c r="VFJ2" s="108"/>
      <c r="VFK2" s="108"/>
      <c r="VFL2" s="108"/>
      <c r="VFM2" s="108"/>
      <c r="VFN2" s="108"/>
      <c r="VFO2" s="108"/>
      <c r="VFP2" s="108"/>
      <c r="VFQ2" s="108"/>
      <c r="VFR2" s="108"/>
      <c r="VFS2" s="108"/>
      <c r="VFT2" s="108"/>
      <c r="VFU2" s="108"/>
      <c r="VFV2" s="108"/>
      <c r="VFW2" s="108"/>
      <c r="VFX2" s="108"/>
      <c r="VFY2" s="108"/>
      <c r="VFZ2" s="108"/>
      <c r="VGA2" s="108"/>
      <c r="VGB2" s="108"/>
      <c r="VGC2" s="108"/>
      <c r="VGD2" s="108"/>
      <c r="VGE2" s="108"/>
      <c r="VGF2" s="108"/>
      <c r="VGG2" s="108"/>
      <c r="VGH2" s="108"/>
      <c r="VGI2" s="108"/>
      <c r="VGJ2" s="108"/>
      <c r="VGK2" s="108"/>
      <c r="VGL2" s="108"/>
      <c r="VGM2" s="108"/>
      <c r="VGN2" s="108"/>
      <c r="VGO2" s="108"/>
      <c r="VGP2" s="108"/>
      <c r="VGQ2" s="108"/>
      <c r="VGR2" s="108"/>
      <c r="VGS2" s="108"/>
      <c r="VGT2" s="108"/>
      <c r="VGU2" s="108"/>
      <c r="VGV2" s="108"/>
      <c r="VGW2" s="108"/>
      <c r="VGX2" s="108"/>
      <c r="VGY2" s="108"/>
      <c r="VGZ2" s="108"/>
      <c r="VHA2" s="108"/>
      <c r="VHB2" s="108"/>
      <c r="VHC2" s="108"/>
      <c r="VHD2" s="108"/>
      <c r="VHE2" s="108"/>
      <c r="VHF2" s="108"/>
      <c r="VHG2" s="108"/>
      <c r="VHH2" s="108"/>
      <c r="VHI2" s="108"/>
      <c r="VHJ2" s="108"/>
      <c r="VHK2" s="108"/>
      <c r="VHL2" s="108"/>
      <c r="VHM2" s="108"/>
      <c r="VHN2" s="108"/>
      <c r="VHO2" s="108"/>
      <c r="VHP2" s="108"/>
      <c r="VHQ2" s="108"/>
      <c r="VHR2" s="108"/>
      <c r="VHS2" s="108"/>
      <c r="VHT2" s="108"/>
      <c r="VHU2" s="108"/>
      <c r="VHV2" s="108"/>
      <c r="VHW2" s="108"/>
      <c r="VHX2" s="108"/>
      <c r="VHY2" s="108"/>
      <c r="VHZ2" s="108"/>
      <c r="VIA2" s="108"/>
      <c r="VIB2" s="108"/>
      <c r="VIC2" s="108"/>
      <c r="VID2" s="108"/>
      <c r="VIE2" s="108"/>
      <c r="VIF2" s="108"/>
      <c r="VIG2" s="108"/>
      <c r="VIH2" s="108"/>
      <c r="VII2" s="108"/>
      <c r="VIJ2" s="108"/>
      <c r="VIK2" s="108"/>
      <c r="VIL2" s="108"/>
      <c r="VIM2" s="108"/>
      <c r="VIN2" s="108"/>
      <c r="VIO2" s="108"/>
      <c r="VIP2" s="108"/>
      <c r="VIQ2" s="108"/>
      <c r="VIR2" s="108"/>
      <c r="VIS2" s="108"/>
      <c r="VIT2" s="108"/>
      <c r="VIU2" s="108"/>
      <c r="VIV2" s="108"/>
      <c r="VIW2" s="108"/>
      <c r="VIX2" s="108"/>
      <c r="VIY2" s="108"/>
      <c r="VIZ2" s="108"/>
      <c r="VJA2" s="108"/>
      <c r="VJB2" s="108"/>
      <c r="VJC2" s="108"/>
      <c r="VJD2" s="108"/>
      <c r="VJE2" s="108"/>
      <c r="VJF2" s="108"/>
      <c r="VJG2" s="108"/>
      <c r="VJH2" s="108"/>
      <c r="VJI2" s="108"/>
      <c r="VJJ2" s="108"/>
      <c r="VJK2" s="108"/>
      <c r="VJL2" s="108"/>
      <c r="VJM2" s="108"/>
      <c r="VJN2" s="108"/>
      <c r="VJO2" s="108"/>
      <c r="VJP2" s="108"/>
      <c r="VJQ2" s="108"/>
      <c r="VJR2" s="108"/>
      <c r="VJS2" s="108"/>
      <c r="VJT2" s="108"/>
      <c r="VJU2" s="108"/>
      <c r="VJV2" s="108"/>
      <c r="VJW2" s="108"/>
      <c r="VJX2" s="108"/>
      <c r="VJY2" s="108"/>
      <c r="VJZ2" s="108"/>
      <c r="VKA2" s="108"/>
      <c r="VKB2" s="108"/>
      <c r="VKC2" s="108"/>
      <c r="VKD2" s="108"/>
      <c r="VKE2" s="108"/>
      <c r="VKF2" s="108"/>
      <c r="VKG2" s="108"/>
      <c r="VKH2" s="108"/>
      <c r="VKI2" s="108"/>
      <c r="VKJ2" s="108"/>
      <c r="VKK2" s="108"/>
      <c r="VKL2" s="108"/>
      <c r="VKM2" s="108"/>
      <c r="VKN2" s="108"/>
      <c r="VKO2" s="108"/>
      <c r="VKP2" s="108"/>
      <c r="VKQ2" s="108"/>
      <c r="VKR2" s="108"/>
      <c r="VKS2" s="108"/>
      <c r="VKT2" s="108"/>
      <c r="VKU2" s="108"/>
      <c r="VKV2" s="108"/>
      <c r="VKW2" s="108"/>
      <c r="VKX2" s="108"/>
      <c r="VKY2" s="108"/>
      <c r="VKZ2" s="108"/>
      <c r="VLA2" s="108"/>
      <c r="VLB2" s="108"/>
      <c r="VLC2" s="108"/>
      <c r="VLD2" s="108"/>
      <c r="VLE2" s="108"/>
      <c r="VLF2" s="108"/>
      <c r="VLG2" s="108"/>
      <c r="VLH2" s="108"/>
      <c r="VLI2" s="108"/>
      <c r="VLJ2" s="108"/>
      <c r="VLK2" s="108"/>
      <c r="VLL2" s="108"/>
      <c r="VLM2" s="108"/>
      <c r="VLN2" s="108"/>
      <c r="VLO2" s="108"/>
      <c r="VLP2" s="108"/>
      <c r="VLQ2" s="108"/>
      <c r="VLR2" s="108"/>
      <c r="VLS2" s="108"/>
      <c r="VLT2" s="108"/>
      <c r="VLU2" s="108"/>
      <c r="VLV2" s="108"/>
      <c r="VLW2" s="108"/>
      <c r="VLX2" s="108"/>
      <c r="VLY2" s="108"/>
      <c r="VLZ2" s="108"/>
      <c r="VMA2" s="108"/>
      <c r="VMB2" s="108"/>
      <c r="VMC2" s="108"/>
      <c r="VMD2" s="108"/>
      <c r="VME2" s="108"/>
      <c r="VMF2" s="108"/>
      <c r="VMG2" s="108"/>
      <c r="VMH2" s="108"/>
      <c r="VMI2" s="108"/>
      <c r="VMJ2" s="108"/>
      <c r="VMK2" s="108"/>
      <c r="VML2" s="108"/>
      <c r="VMM2" s="108"/>
      <c r="VMN2" s="108"/>
      <c r="VMO2" s="108"/>
      <c r="VMP2" s="108"/>
      <c r="VMQ2" s="108"/>
      <c r="VMR2" s="108"/>
      <c r="VMS2" s="108"/>
      <c r="VMT2" s="108"/>
      <c r="VMU2" s="108"/>
      <c r="VMV2" s="108"/>
      <c r="VMW2" s="108"/>
      <c r="VMX2" s="108"/>
      <c r="VMY2" s="108"/>
      <c r="VMZ2" s="108"/>
      <c r="VNA2" s="108"/>
      <c r="VNB2" s="108"/>
      <c r="VNC2" s="108"/>
      <c r="VND2" s="108"/>
      <c r="VNE2" s="108"/>
      <c r="VNF2" s="108"/>
      <c r="VNG2" s="108"/>
      <c r="VNH2" s="108"/>
      <c r="VNI2" s="108"/>
      <c r="VNJ2" s="108"/>
      <c r="VNK2" s="108"/>
      <c r="VNL2" s="108"/>
      <c r="VNM2" s="108"/>
      <c r="VNN2" s="108"/>
      <c r="VNO2" s="108"/>
      <c r="VNP2" s="108"/>
      <c r="VNQ2" s="108"/>
      <c r="VNR2" s="108"/>
      <c r="VNS2" s="108"/>
      <c r="VNT2" s="108"/>
      <c r="VNU2" s="108"/>
      <c r="VNV2" s="108"/>
      <c r="VNW2" s="108"/>
      <c r="VNX2" s="108"/>
      <c r="VNY2" s="108"/>
      <c r="VNZ2" s="108"/>
      <c r="VOA2" s="108"/>
      <c r="VOB2" s="108"/>
      <c r="VOC2" s="108"/>
      <c r="VOD2" s="108"/>
      <c r="VOE2" s="108"/>
      <c r="VOF2" s="108"/>
      <c r="VOG2" s="108"/>
      <c r="VOH2" s="108"/>
      <c r="VOI2" s="108"/>
      <c r="VOJ2" s="108"/>
      <c r="VOK2" s="108"/>
      <c r="VOL2" s="108"/>
      <c r="VOM2" s="108"/>
      <c r="VON2" s="108"/>
      <c r="VOO2" s="108"/>
      <c r="VOP2" s="108"/>
      <c r="VOQ2" s="108"/>
      <c r="VOR2" s="108"/>
      <c r="VOS2" s="108"/>
      <c r="VOT2" s="108"/>
      <c r="VOU2" s="108"/>
      <c r="VOV2" s="108"/>
      <c r="VOW2" s="108"/>
      <c r="VOX2" s="108"/>
      <c r="VOY2" s="108"/>
      <c r="VOZ2" s="108"/>
      <c r="VPA2" s="108"/>
      <c r="VPB2" s="108"/>
      <c r="VPC2" s="108"/>
      <c r="VPD2" s="108"/>
      <c r="VPE2" s="108"/>
      <c r="VPF2" s="108"/>
      <c r="VPG2" s="108"/>
      <c r="VPH2" s="108"/>
      <c r="VPI2" s="108"/>
      <c r="VPJ2" s="108"/>
      <c r="VPK2" s="108"/>
      <c r="VPL2" s="108"/>
      <c r="VPM2" s="108"/>
      <c r="VPN2" s="108"/>
      <c r="VPO2" s="108"/>
      <c r="VPP2" s="108"/>
      <c r="VPQ2" s="108"/>
      <c r="VPR2" s="108"/>
      <c r="VPS2" s="108"/>
      <c r="VPT2" s="108"/>
      <c r="VPU2" s="108"/>
      <c r="VPV2" s="108"/>
      <c r="VPW2" s="108"/>
      <c r="VPX2" s="108"/>
      <c r="VPY2" s="108"/>
      <c r="VPZ2" s="108"/>
      <c r="VQA2" s="108"/>
      <c r="VQB2" s="108"/>
      <c r="VQC2" s="108"/>
      <c r="VQD2" s="108"/>
      <c r="VQE2" s="108"/>
      <c r="VQF2" s="108"/>
      <c r="VQG2" s="108"/>
      <c r="VQH2" s="108"/>
      <c r="VQI2" s="108"/>
      <c r="VQJ2" s="108"/>
      <c r="VQK2" s="108"/>
      <c r="VQL2" s="108"/>
      <c r="VQM2" s="108"/>
      <c r="VQN2" s="108"/>
      <c r="VQO2" s="108"/>
      <c r="VQP2" s="108"/>
      <c r="VQQ2" s="108"/>
      <c r="VQR2" s="108"/>
      <c r="VQS2" s="108"/>
      <c r="VQT2" s="108"/>
      <c r="VQU2" s="108"/>
      <c r="VQV2" s="108"/>
      <c r="VQW2" s="108"/>
      <c r="VQX2" s="108"/>
      <c r="VQY2" s="108"/>
      <c r="VQZ2" s="108"/>
      <c r="VRA2" s="108"/>
      <c r="VRB2" s="108"/>
      <c r="VRC2" s="108"/>
      <c r="VRD2" s="108"/>
      <c r="VRE2" s="108"/>
      <c r="VRF2" s="108"/>
      <c r="VRG2" s="108"/>
      <c r="VRH2" s="108"/>
      <c r="VRI2" s="108"/>
      <c r="VRJ2" s="108"/>
      <c r="VRK2" s="108"/>
      <c r="VRL2" s="108"/>
      <c r="VRM2" s="108"/>
      <c r="VRN2" s="108"/>
      <c r="VRO2" s="108"/>
      <c r="VRP2" s="108"/>
      <c r="VRQ2" s="108"/>
      <c r="VRR2" s="108"/>
      <c r="VRS2" s="108"/>
      <c r="VRT2" s="108"/>
      <c r="VRU2" s="108"/>
      <c r="VRV2" s="108"/>
      <c r="VRW2" s="108"/>
      <c r="VRX2" s="108"/>
      <c r="VRY2" s="108"/>
      <c r="VRZ2" s="108"/>
      <c r="VSA2" s="108"/>
      <c r="VSB2" s="108"/>
      <c r="VSC2" s="108"/>
      <c r="VSD2" s="108"/>
      <c r="VSE2" s="108"/>
      <c r="VSF2" s="108"/>
      <c r="VSG2" s="108"/>
      <c r="VSH2" s="108"/>
      <c r="VSI2" s="108"/>
      <c r="VSJ2" s="108"/>
      <c r="VSK2" s="108"/>
      <c r="VSL2" s="108"/>
      <c r="VSM2" s="108"/>
      <c r="VSN2" s="108"/>
      <c r="VSO2" s="108"/>
      <c r="VSP2" s="108"/>
      <c r="VSQ2" s="108"/>
      <c r="VSR2" s="108"/>
      <c r="VSS2" s="108"/>
      <c r="VST2" s="108"/>
      <c r="VSU2" s="108"/>
      <c r="VSV2" s="108"/>
      <c r="VSW2" s="108"/>
      <c r="VSX2" s="108"/>
      <c r="VSY2" s="108"/>
      <c r="VSZ2" s="108"/>
      <c r="VTA2" s="108"/>
      <c r="VTB2" s="108"/>
      <c r="VTC2" s="108"/>
      <c r="VTD2" s="108"/>
      <c r="VTE2" s="108"/>
      <c r="VTF2" s="108"/>
      <c r="VTG2" s="108"/>
      <c r="VTH2" s="108"/>
      <c r="VTI2" s="108"/>
      <c r="VTJ2" s="108"/>
      <c r="VTK2" s="108"/>
      <c r="VTL2" s="108"/>
      <c r="VTM2" s="108"/>
      <c r="VTN2" s="108"/>
      <c r="VTO2" s="108"/>
      <c r="VTP2" s="108"/>
      <c r="VTQ2" s="108"/>
      <c r="VTR2" s="108"/>
      <c r="VTS2" s="108"/>
      <c r="VTT2" s="108"/>
      <c r="VTU2" s="108"/>
      <c r="VTV2" s="108"/>
      <c r="VTW2" s="108"/>
      <c r="VTX2" s="108"/>
      <c r="VTY2" s="108"/>
      <c r="VTZ2" s="108"/>
      <c r="VUA2" s="108"/>
      <c r="VUB2" s="108"/>
      <c r="VUC2" s="108"/>
      <c r="VUD2" s="108"/>
      <c r="VUE2" s="108"/>
      <c r="VUF2" s="108"/>
      <c r="VUG2" s="108"/>
      <c r="VUH2" s="108"/>
      <c r="VUI2" s="108"/>
      <c r="VUJ2" s="108"/>
      <c r="VUK2" s="108"/>
      <c r="VUL2" s="108"/>
      <c r="VUM2" s="108"/>
      <c r="VUN2" s="108"/>
      <c r="VUO2" s="108"/>
      <c r="VUP2" s="108"/>
      <c r="VUQ2" s="108"/>
      <c r="VUR2" s="108"/>
      <c r="VUS2" s="108"/>
      <c r="VUT2" s="108"/>
      <c r="VUU2" s="108"/>
      <c r="VUV2" s="108"/>
      <c r="VUW2" s="108"/>
      <c r="VUX2" s="108"/>
      <c r="VUY2" s="108"/>
      <c r="VUZ2" s="108"/>
      <c r="VVA2" s="108"/>
      <c r="VVB2" s="108"/>
      <c r="VVC2" s="108"/>
      <c r="VVD2" s="108"/>
      <c r="VVE2" s="108"/>
      <c r="VVF2" s="108"/>
      <c r="VVG2" s="108"/>
      <c r="VVH2" s="108"/>
      <c r="VVI2" s="108"/>
      <c r="VVJ2" s="108"/>
      <c r="VVK2" s="108"/>
      <c r="VVL2" s="108"/>
      <c r="VVM2" s="108"/>
      <c r="VVN2" s="108"/>
      <c r="VVO2" s="108"/>
      <c r="VVP2" s="108"/>
      <c r="VVQ2" s="108"/>
      <c r="VVR2" s="108"/>
      <c r="VVS2" s="108"/>
      <c r="VVT2" s="108"/>
      <c r="VVU2" s="108"/>
      <c r="VVV2" s="108"/>
      <c r="VVW2" s="108"/>
      <c r="VVX2" s="108"/>
      <c r="VVY2" s="108"/>
      <c r="VVZ2" s="108"/>
      <c r="VWA2" s="108"/>
      <c r="VWB2" s="108"/>
      <c r="VWC2" s="108"/>
      <c r="VWD2" s="108"/>
      <c r="VWE2" s="108"/>
      <c r="VWF2" s="108"/>
      <c r="VWG2" s="108"/>
      <c r="VWH2" s="108"/>
      <c r="VWI2" s="108"/>
      <c r="VWJ2" s="108"/>
      <c r="VWK2" s="108"/>
      <c r="VWL2" s="108"/>
      <c r="VWM2" s="108"/>
      <c r="VWN2" s="108"/>
      <c r="VWO2" s="108"/>
      <c r="VWP2" s="108"/>
      <c r="VWQ2" s="108"/>
      <c r="VWR2" s="108"/>
      <c r="VWS2" s="108"/>
      <c r="VWT2" s="108"/>
      <c r="VWU2" s="108"/>
      <c r="VWV2" s="108"/>
      <c r="VWW2" s="108"/>
      <c r="VWX2" s="108"/>
      <c r="VWY2" s="108"/>
      <c r="VWZ2" s="108"/>
      <c r="VXA2" s="108"/>
      <c r="VXB2" s="108"/>
      <c r="VXC2" s="108"/>
      <c r="VXD2" s="108"/>
      <c r="VXE2" s="108"/>
      <c r="VXF2" s="108"/>
      <c r="VXG2" s="108"/>
      <c r="VXH2" s="108"/>
      <c r="VXI2" s="108"/>
      <c r="VXJ2" s="108"/>
      <c r="VXK2" s="108"/>
      <c r="VXL2" s="108"/>
      <c r="VXM2" s="108"/>
      <c r="VXN2" s="108"/>
      <c r="VXO2" s="108"/>
      <c r="VXP2" s="108"/>
      <c r="VXQ2" s="108"/>
      <c r="VXR2" s="108"/>
      <c r="VXS2" s="108"/>
      <c r="VXT2" s="108"/>
      <c r="VXU2" s="108"/>
      <c r="VXV2" s="108"/>
      <c r="VXW2" s="108"/>
      <c r="VXX2" s="108"/>
      <c r="VXY2" s="108"/>
      <c r="VXZ2" s="108"/>
      <c r="VYA2" s="108"/>
      <c r="VYB2" s="108"/>
      <c r="VYC2" s="108"/>
      <c r="VYD2" s="108"/>
      <c r="VYE2" s="108"/>
      <c r="VYF2" s="108"/>
      <c r="VYG2" s="108"/>
      <c r="VYH2" s="108"/>
      <c r="VYI2" s="108"/>
      <c r="VYJ2" s="108"/>
      <c r="VYK2" s="108"/>
      <c r="VYL2" s="108"/>
      <c r="VYM2" s="108"/>
      <c r="VYN2" s="108"/>
      <c r="VYO2" s="108"/>
      <c r="VYP2" s="108"/>
      <c r="VYQ2" s="108"/>
      <c r="VYR2" s="108"/>
      <c r="VYS2" s="108"/>
      <c r="VYT2" s="108"/>
      <c r="VYU2" s="108"/>
      <c r="VYV2" s="108"/>
      <c r="VYW2" s="108"/>
      <c r="VYX2" s="108"/>
      <c r="VYY2" s="108"/>
      <c r="VYZ2" s="108"/>
      <c r="VZA2" s="108"/>
      <c r="VZB2" s="108"/>
      <c r="VZC2" s="108"/>
      <c r="VZD2" s="108"/>
      <c r="VZE2" s="108"/>
      <c r="VZF2" s="108"/>
      <c r="VZG2" s="108"/>
      <c r="VZH2" s="108"/>
      <c r="VZI2" s="108"/>
      <c r="VZJ2" s="108"/>
      <c r="VZK2" s="108"/>
      <c r="VZL2" s="108"/>
      <c r="VZM2" s="108"/>
      <c r="VZN2" s="108"/>
      <c r="VZO2" s="108"/>
      <c r="VZP2" s="108"/>
      <c r="VZQ2" s="108"/>
      <c r="VZR2" s="108"/>
      <c r="VZS2" s="108"/>
      <c r="VZT2" s="108"/>
      <c r="VZU2" s="108"/>
      <c r="VZV2" s="108"/>
      <c r="VZW2" s="108"/>
      <c r="VZX2" s="108"/>
      <c r="VZY2" s="108"/>
      <c r="VZZ2" s="108"/>
      <c r="WAA2" s="108"/>
      <c r="WAB2" s="108"/>
      <c r="WAC2" s="108"/>
      <c r="WAD2" s="108"/>
      <c r="WAE2" s="108"/>
      <c r="WAF2" s="108"/>
      <c r="WAG2" s="108"/>
      <c r="WAH2" s="108"/>
      <c r="WAI2" s="108"/>
      <c r="WAJ2" s="108"/>
      <c r="WAK2" s="108"/>
      <c r="WAL2" s="108"/>
      <c r="WAM2" s="108"/>
      <c r="WAN2" s="108"/>
      <c r="WAO2" s="108"/>
      <c r="WAP2" s="108"/>
      <c r="WAQ2" s="108"/>
      <c r="WAR2" s="108"/>
      <c r="WAS2" s="108"/>
      <c r="WAT2" s="108"/>
      <c r="WAU2" s="108"/>
      <c r="WAV2" s="108"/>
      <c r="WAW2" s="108"/>
      <c r="WAX2" s="108"/>
      <c r="WAY2" s="108"/>
      <c r="WAZ2" s="108"/>
      <c r="WBA2" s="108"/>
      <c r="WBB2" s="108"/>
      <c r="WBC2" s="108"/>
      <c r="WBD2" s="108"/>
      <c r="WBE2" s="108"/>
      <c r="WBF2" s="108"/>
      <c r="WBG2" s="108"/>
      <c r="WBH2" s="108"/>
      <c r="WBI2" s="108"/>
      <c r="WBJ2" s="108"/>
      <c r="WBK2" s="108"/>
      <c r="WBL2" s="108"/>
      <c r="WBM2" s="108"/>
      <c r="WBN2" s="108"/>
      <c r="WBO2" s="108"/>
      <c r="WBP2" s="108"/>
      <c r="WBQ2" s="108"/>
      <c r="WBR2" s="108"/>
      <c r="WBS2" s="108"/>
      <c r="WBT2" s="108"/>
      <c r="WBU2" s="108"/>
      <c r="WBV2" s="108"/>
      <c r="WBW2" s="108"/>
      <c r="WBX2" s="108"/>
      <c r="WBY2" s="108"/>
      <c r="WBZ2" s="108"/>
      <c r="WCA2" s="108"/>
      <c r="WCB2" s="108"/>
      <c r="WCC2" s="108"/>
      <c r="WCD2" s="108"/>
      <c r="WCE2" s="108"/>
      <c r="WCF2" s="108"/>
      <c r="WCG2" s="108"/>
      <c r="WCH2" s="108"/>
      <c r="WCI2" s="108"/>
      <c r="WCJ2" s="108"/>
      <c r="WCK2" s="108"/>
      <c r="WCL2" s="108"/>
      <c r="WCM2" s="108"/>
      <c r="WCN2" s="108"/>
      <c r="WCO2" s="108"/>
      <c r="WCP2" s="108"/>
      <c r="WCQ2" s="108"/>
      <c r="WCR2" s="108"/>
      <c r="WCS2" s="108"/>
      <c r="WCT2" s="108"/>
      <c r="WCU2" s="108"/>
      <c r="WCV2" s="108"/>
      <c r="WCW2" s="108"/>
      <c r="WCX2" s="108"/>
      <c r="WCY2" s="108"/>
      <c r="WCZ2" s="108"/>
      <c r="WDA2" s="108"/>
      <c r="WDB2" s="108"/>
      <c r="WDC2" s="108"/>
      <c r="WDD2" s="108"/>
      <c r="WDE2" s="108"/>
      <c r="WDF2" s="108"/>
      <c r="WDG2" s="108"/>
      <c r="WDH2" s="108"/>
      <c r="WDI2" s="108"/>
      <c r="WDJ2" s="108"/>
      <c r="WDK2" s="108"/>
      <c r="WDL2" s="108"/>
      <c r="WDM2" s="108"/>
      <c r="WDN2" s="108"/>
      <c r="WDO2" s="108"/>
      <c r="WDP2" s="108"/>
      <c r="WDQ2" s="108"/>
      <c r="WDR2" s="108"/>
      <c r="WDS2" s="108"/>
      <c r="WDT2" s="108"/>
      <c r="WDU2" s="108"/>
      <c r="WDV2" s="108"/>
      <c r="WDW2" s="108"/>
      <c r="WDX2" s="108"/>
      <c r="WDY2" s="108"/>
      <c r="WDZ2" s="108"/>
      <c r="WEA2" s="108"/>
      <c r="WEB2" s="108"/>
      <c r="WEC2" s="108"/>
      <c r="WED2" s="108"/>
      <c r="WEE2" s="108"/>
      <c r="WEF2" s="108"/>
      <c r="WEG2" s="108"/>
      <c r="WEH2" s="108"/>
      <c r="WEI2" s="108"/>
      <c r="WEJ2" s="108"/>
      <c r="WEK2" s="108"/>
      <c r="WEL2" s="108"/>
      <c r="WEM2" s="108"/>
      <c r="WEN2" s="108"/>
      <c r="WEO2" s="108"/>
      <c r="WEP2" s="108"/>
      <c r="WEQ2" s="108"/>
      <c r="WER2" s="108"/>
      <c r="WES2" s="108"/>
      <c r="WET2" s="108"/>
      <c r="WEU2" s="108"/>
      <c r="WEV2" s="108"/>
      <c r="WEW2" s="108"/>
      <c r="WEX2" s="108"/>
      <c r="WEY2" s="108"/>
      <c r="WEZ2" s="108"/>
      <c r="WFA2" s="108"/>
      <c r="WFB2" s="108"/>
      <c r="WFC2" s="108"/>
      <c r="WFD2" s="108"/>
      <c r="WFE2" s="108"/>
      <c r="WFF2" s="108"/>
      <c r="WFG2" s="108"/>
      <c r="WFH2" s="108"/>
      <c r="WFI2" s="108"/>
      <c r="WFJ2" s="108"/>
      <c r="WFK2" s="108"/>
      <c r="WFL2" s="108"/>
      <c r="WFM2" s="108"/>
      <c r="WFN2" s="108"/>
      <c r="WFO2" s="108"/>
      <c r="WFP2" s="108"/>
      <c r="WFQ2" s="108"/>
      <c r="WFR2" s="108"/>
      <c r="WFS2" s="108"/>
      <c r="WFT2" s="108"/>
      <c r="WFU2" s="108"/>
      <c r="WFV2" s="108"/>
      <c r="WFW2" s="108"/>
      <c r="WFX2" s="108"/>
      <c r="WFY2" s="108"/>
      <c r="WFZ2" s="108"/>
      <c r="WGA2" s="108"/>
      <c r="WGB2" s="108"/>
      <c r="WGC2" s="108"/>
      <c r="WGD2" s="108"/>
      <c r="WGE2" s="108"/>
      <c r="WGF2" s="108"/>
      <c r="WGG2" s="108"/>
      <c r="WGH2" s="108"/>
      <c r="WGI2" s="108"/>
      <c r="WGJ2" s="108"/>
      <c r="WGK2" s="108"/>
      <c r="WGL2" s="108"/>
      <c r="WGM2" s="108"/>
      <c r="WGN2" s="108"/>
      <c r="WGO2" s="108"/>
      <c r="WGP2" s="108"/>
      <c r="WGQ2" s="108"/>
      <c r="WGR2" s="108"/>
      <c r="WGS2" s="108"/>
      <c r="WGT2" s="108"/>
      <c r="WGU2" s="108"/>
      <c r="WGV2" s="108"/>
      <c r="WGW2" s="108"/>
      <c r="WGX2" s="108"/>
      <c r="WGY2" s="108"/>
      <c r="WGZ2" s="108"/>
      <c r="WHA2" s="108"/>
      <c r="WHB2" s="108"/>
      <c r="WHC2" s="108"/>
      <c r="WHD2" s="108"/>
      <c r="WHE2" s="108"/>
      <c r="WHF2" s="108"/>
      <c r="WHG2" s="108"/>
      <c r="WHH2" s="108"/>
      <c r="WHI2" s="108"/>
      <c r="WHJ2" s="108"/>
      <c r="WHK2" s="108"/>
      <c r="WHL2" s="108"/>
      <c r="WHM2" s="108"/>
      <c r="WHN2" s="108"/>
      <c r="WHO2" s="108"/>
      <c r="WHP2" s="108"/>
      <c r="WHQ2" s="108"/>
      <c r="WHR2" s="108"/>
      <c r="WHS2" s="108"/>
      <c r="WHT2" s="108"/>
      <c r="WHU2" s="108"/>
      <c r="WHV2" s="108"/>
      <c r="WHW2" s="108"/>
      <c r="WHX2" s="108"/>
      <c r="WHY2" s="108"/>
      <c r="WHZ2" s="108"/>
      <c r="WIA2" s="108"/>
      <c r="WIB2" s="108"/>
      <c r="WIC2" s="108"/>
      <c r="WID2" s="108"/>
      <c r="WIE2" s="108"/>
      <c r="WIF2" s="108"/>
      <c r="WIG2" s="108"/>
      <c r="WIH2" s="108"/>
      <c r="WII2" s="108"/>
      <c r="WIJ2" s="108"/>
      <c r="WIK2" s="108"/>
      <c r="WIL2" s="108"/>
      <c r="WIM2" s="108"/>
      <c r="WIN2" s="108"/>
      <c r="WIO2" s="108"/>
      <c r="WIP2" s="108"/>
      <c r="WIQ2" s="108"/>
      <c r="WIR2" s="108"/>
      <c r="WIS2" s="108"/>
      <c r="WIT2" s="108"/>
      <c r="WIU2" s="108"/>
      <c r="WIV2" s="108"/>
      <c r="WIW2" s="108"/>
      <c r="WIX2" s="108"/>
      <c r="WIY2" s="108"/>
      <c r="WIZ2" s="108"/>
      <c r="WJA2" s="108"/>
      <c r="WJB2" s="108"/>
      <c r="WJC2" s="108"/>
      <c r="WJD2" s="108"/>
      <c r="WJE2" s="108"/>
      <c r="WJF2" s="108"/>
      <c r="WJG2" s="108"/>
      <c r="WJH2" s="108"/>
      <c r="WJI2" s="108"/>
      <c r="WJJ2" s="108"/>
      <c r="WJK2" s="108"/>
      <c r="WJL2" s="108"/>
      <c r="WJM2" s="108"/>
      <c r="WJN2" s="108"/>
      <c r="WJO2" s="108"/>
      <c r="WJP2" s="108"/>
    </row>
    <row r="3" spans="1:15824" ht="4.1500000000000004" customHeight="1" x14ac:dyDescent="0.25">
      <c r="B3" s="5"/>
    </row>
    <row r="4" spans="1:15824" ht="63.75" x14ac:dyDescent="0.25">
      <c r="A4" s="111" t="s">
        <v>299</v>
      </c>
      <c r="B4" s="111" t="s">
        <v>300</v>
      </c>
      <c r="C4" s="111" t="s">
        <v>99</v>
      </c>
      <c r="D4" s="111" t="s">
        <v>236</v>
      </c>
      <c r="E4" s="111" t="s">
        <v>237</v>
      </c>
      <c r="F4" s="111" t="s">
        <v>238</v>
      </c>
      <c r="G4" s="111" t="s">
        <v>239</v>
      </c>
      <c r="H4" s="111" t="s">
        <v>240</v>
      </c>
      <c r="I4" s="111" t="s">
        <v>241</v>
      </c>
      <c r="J4" s="111" t="s">
        <v>297</v>
      </c>
      <c r="K4" s="111" t="s">
        <v>298</v>
      </c>
    </row>
    <row r="5" spans="1:15824" x14ac:dyDescent="0.25">
      <c r="A5" s="112" t="s">
        <v>107</v>
      </c>
      <c r="B5" s="112" t="s">
        <v>301</v>
      </c>
      <c r="C5" s="112" t="s">
        <v>101</v>
      </c>
      <c r="D5" s="112" t="s">
        <v>2</v>
      </c>
      <c r="E5" s="112" t="s">
        <v>86</v>
      </c>
      <c r="F5" s="112" t="s">
        <v>102</v>
      </c>
      <c r="G5" s="112" t="s">
        <v>85</v>
      </c>
      <c r="H5" s="112" t="s">
        <v>102</v>
      </c>
      <c r="I5" s="112" t="s">
        <v>85</v>
      </c>
      <c r="J5" s="112" t="s">
        <v>309</v>
      </c>
      <c r="K5" s="112" t="s">
        <v>242</v>
      </c>
    </row>
    <row r="6" spans="1:15824" x14ac:dyDescent="0.25">
      <c r="A6" s="112" t="s">
        <v>105</v>
      </c>
      <c r="B6" s="112" t="s">
        <v>302</v>
      </c>
      <c r="C6" s="112" t="s">
        <v>101</v>
      </c>
      <c r="D6" s="112" t="s">
        <v>2</v>
      </c>
      <c r="E6" s="112" t="s">
        <v>86</v>
      </c>
      <c r="F6" s="112" t="s">
        <v>102</v>
      </c>
      <c r="G6" s="112" t="s">
        <v>85</v>
      </c>
      <c r="H6" s="112" t="s">
        <v>102</v>
      </c>
      <c r="I6" s="112" t="s">
        <v>85</v>
      </c>
      <c r="J6" s="112" t="s">
        <v>309</v>
      </c>
      <c r="K6" s="112" t="s">
        <v>242</v>
      </c>
    </row>
    <row r="7" spans="1:15824" x14ac:dyDescent="0.25">
      <c r="A7" s="112" t="s">
        <v>108</v>
      </c>
      <c r="B7" s="112" t="s">
        <v>303</v>
      </c>
      <c r="C7" s="112" t="s">
        <v>101</v>
      </c>
      <c r="D7" s="112" t="s">
        <v>2</v>
      </c>
      <c r="E7" s="112" t="s">
        <v>86</v>
      </c>
      <c r="F7" s="112" t="s">
        <v>102</v>
      </c>
      <c r="G7" s="112" t="s">
        <v>85</v>
      </c>
      <c r="H7" s="112" t="s">
        <v>102</v>
      </c>
      <c r="I7" s="112" t="s">
        <v>85</v>
      </c>
      <c r="J7" s="112" t="s">
        <v>309</v>
      </c>
      <c r="K7" s="112" t="s">
        <v>242</v>
      </c>
    </row>
    <row r="8" spans="1:15824" x14ac:dyDescent="0.25">
      <c r="A8" s="112" t="s">
        <v>100</v>
      </c>
      <c r="B8" s="112" t="s">
        <v>304</v>
      </c>
      <c r="C8" s="112" t="s">
        <v>101</v>
      </c>
      <c r="D8" s="112" t="s">
        <v>2</v>
      </c>
      <c r="E8" s="112" t="s">
        <v>86</v>
      </c>
      <c r="F8" s="112" t="s">
        <v>102</v>
      </c>
      <c r="G8" s="112" t="s">
        <v>85</v>
      </c>
      <c r="H8" s="112" t="s">
        <v>102</v>
      </c>
      <c r="I8" s="112" t="s">
        <v>85</v>
      </c>
      <c r="J8" s="112" t="s">
        <v>309</v>
      </c>
      <c r="K8" s="112" t="s">
        <v>242</v>
      </c>
    </row>
    <row r="9" spans="1:15824" x14ac:dyDescent="0.25">
      <c r="A9" s="112" t="s">
        <v>103</v>
      </c>
      <c r="B9" s="112" t="s">
        <v>305</v>
      </c>
      <c r="C9" s="112" t="s">
        <v>101</v>
      </c>
      <c r="D9" s="112" t="s">
        <v>2</v>
      </c>
      <c r="E9" s="112" t="s">
        <v>86</v>
      </c>
      <c r="F9" s="112" t="s">
        <v>102</v>
      </c>
      <c r="G9" s="112" t="s">
        <v>85</v>
      </c>
      <c r="H9" s="112" t="s">
        <v>102</v>
      </c>
      <c r="I9" s="112" t="s">
        <v>85</v>
      </c>
      <c r="J9" s="112" t="s">
        <v>309</v>
      </c>
      <c r="K9" s="112" t="s">
        <v>242</v>
      </c>
    </row>
    <row r="10" spans="1:15824" x14ac:dyDescent="0.25">
      <c r="A10" s="112" t="s">
        <v>104</v>
      </c>
      <c r="B10" s="112" t="s">
        <v>306</v>
      </c>
      <c r="C10" s="112" t="s">
        <v>101</v>
      </c>
      <c r="D10" s="112" t="s">
        <v>2</v>
      </c>
      <c r="E10" s="112" t="s">
        <v>86</v>
      </c>
      <c r="F10" s="112" t="s">
        <v>102</v>
      </c>
      <c r="G10" s="112" t="s">
        <v>85</v>
      </c>
      <c r="H10" s="112" t="s">
        <v>102</v>
      </c>
      <c r="I10" s="112" t="s">
        <v>85</v>
      </c>
      <c r="J10" s="112" t="s">
        <v>309</v>
      </c>
      <c r="K10" s="112" t="s">
        <v>242</v>
      </c>
    </row>
    <row r="11" spans="1:15824" x14ac:dyDescent="0.25">
      <c r="A11" s="112" t="s">
        <v>106</v>
      </c>
      <c r="B11" s="112" t="s">
        <v>307</v>
      </c>
      <c r="C11" s="112" t="s">
        <v>101</v>
      </c>
      <c r="D11" s="112" t="s">
        <v>2</v>
      </c>
      <c r="E11" s="112" t="s">
        <v>86</v>
      </c>
      <c r="F11" s="112" t="s">
        <v>102</v>
      </c>
      <c r="G11" s="112" t="s">
        <v>85</v>
      </c>
      <c r="H11" s="112" t="s">
        <v>102</v>
      </c>
      <c r="I11" s="112" t="s">
        <v>85</v>
      </c>
      <c r="J11" s="112" t="s">
        <v>309</v>
      </c>
      <c r="K11" s="112" t="s">
        <v>242</v>
      </c>
    </row>
    <row r="12" spans="1:15824" x14ac:dyDescent="0.25">
      <c r="A12" s="112" t="s">
        <v>224</v>
      </c>
      <c r="B12" s="112" t="s">
        <v>311</v>
      </c>
      <c r="C12" s="112" t="s">
        <v>60</v>
      </c>
      <c r="D12" s="112" t="s">
        <v>7</v>
      </c>
      <c r="E12" s="112" t="s">
        <v>78</v>
      </c>
      <c r="F12" s="112" t="s">
        <v>76</v>
      </c>
      <c r="G12" s="112" t="s">
        <v>77</v>
      </c>
      <c r="H12" s="112" t="s">
        <v>76</v>
      </c>
      <c r="I12" s="112" t="s">
        <v>77</v>
      </c>
      <c r="J12" s="112" t="s">
        <v>312</v>
      </c>
      <c r="K12" s="112" t="s">
        <v>243</v>
      </c>
    </row>
    <row r="13" spans="1:15824" x14ac:dyDescent="0.25">
      <c r="A13" s="112" t="s">
        <v>178</v>
      </c>
      <c r="B13" s="112" t="s">
        <v>310</v>
      </c>
      <c r="C13" s="112" t="s">
        <v>60</v>
      </c>
      <c r="D13" s="112" t="s">
        <v>7</v>
      </c>
      <c r="E13" s="112" t="s">
        <v>78</v>
      </c>
      <c r="F13" s="112" t="s">
        <v>76</v>
      </c>
      <c r="G13" s="112" t="s">
        <v>77</v>
      </c>
      <c r="H13" s="112" t="s">
        <v>76</v>
      </c>
      <c r="I13" s="112" t="s">
        <v>77</v>
      </c>
      <c r="J13" s="112" t="s">
        <v>312</v>
      </c>
      <c r="K13" s="112" t="s">
        <v>243</v>
      </c>
    </row>
    <row r="14" spans="1:15824" x14ac:dyDescent="0.25">
      <c r="A14" s="112" t="s">
        <v>224</v>
      </c>
      <c r="B14" s="112" t="s">
        <v>311</v>
      </c>
      <c r="C14" s="112" t="s">
        <v>60</v>
      </c>
      <c r="D14" s="112" t="s">
        <v>31</v>
      </c>
      <c r="E14" s="112" t="s">
        <v>93</v>
      </c>
      <c r="F14" s="112" t="s">
        <v>161</v>
      </c>
      <c r="G14" s="112" t="s">
        <v>91</v>
      </c>
      <c r="H14" s="112" t="s">
        <v>161</v>
      </c>
      <c r="I14" s="112" t="s">
        <v>91</v>
      </c>
      <c r="J14" s="112" t="s">
        <v>312</v>
      </c>
      <c r="K14" s="112" t="s">
        <v>243</v>
      </c>
    </row>
    <row r="15" spans="1:15824" x14ac:dyDescent="0.25">
      <c r="A15" s="112" t="s">
        <v>112</v>
      </c>
      <c r="B15" s="112" t="s">
        <v>360</v>
      </c>
      <c r="C15" s="112" t="s">
        <v>57</v>
      </c>
      <c r="D15" s="112" t="s">
        <v>13</v>
      </c>
      <c r="E15" s="112" t="s">
        <v>70</v>
      </c>
      <c r="F15" s="112" t="s">
        <v>69</v>
      </c>
      <c r="G15" s="112" t="s">
        <v>69</v>
      </c>
      <c r="H15" s="112" t="s">
        <v>69</v>
      </c>
      <c r="I15" s="112" t="s">
        <v>69</v>
      </c>
      <c r="J15" s="112" t="s">
        <v>356</v>
      </c>
      <c r="K15" s="112" t="s">
        <v>244</v>
      </c>
    </row>
    <row r="16" spans="1:15824" x14ac:dyDescent="0.25">
      <c r="A16" s="112" t="s">
        <v>113</v>
      </c>
      <c r="B16" s="112" t="s">
        <v>361</v>
      </c>
      <c r="C16" s="112" t="s">
        <v>57</v>
      </c>
      <c r="D16" s="112" t="s">
        <v>13</v>
      </c>
      <c r="E16" s="112" t="s">
        <v>70</v>
      </c>
      <c r="F16" s="112" t="s">
        <v>69</v>
      </c>
      <c r="G16" s="112" t="s">
        <v>69</v>
      </c>
      <c r="H16" s="112" t="s">
        <v>69</v>
      </c>
      <c r="I16" s="112" t="s">
        <v>69</v>
      </c>
      <c r="J16" s="112" t="s">
        <v>356</v>
      </c>
      <c r="K16" s="112" t="s">
        <v>244</v>
      </c>
    </row>
    <row r="17" spans="1:11" x14ac:dyDescent="0.25">
      <c r="A17" s="112" t="s">
        <v>114</v>
      </c>
      <c r="B17" s="112" t="s">
        <v>404</v>
      </c>
      <c r="C17" s="112" t="s">
        <v>57</v>
      </c>
      <c r="D17" s="112" t="s">
        <v>14</v>
      </c>
      <c r="E17" s="112" t="s">
        <v>71</v>
      </c>
      <c r="F17" s="112" t="s">
        <v>69</v>
      </c>
      <c r="G17" s="112" t="s">
        <v>69</v>
      </c>
      <c r="H17" s="112" t="s">
        <v>69</v>
      </c>
      <c r="I17" s="112" t="s">
        <v>69</v>
      </c>
      <c r="J17" s="112" t="s">
        <v>403</v>
      </c>
      <c r="K17" s="112" t="s">
        <v>245</v>
      </c>
    </row>
    <row r="18" spans="1:11" x14ac:dyDescent="0.25">
      <c r="A18" s="112" t="s">
        <v>115</v>
      </c>
      <c r="B18" s="112" t="s">
        <v>402</v>
      </c>
      <c r="C18" s="112" t="s">
        <v>66</v>
      </c>
      <c r="D18" s="112" t="s">
        <v>15</v>
      </c>
      <c r="E18" s="112" t="s">
        <v>67</v>
      </c>
      <c r="F18" s="112" t="s">
        <v>452</v>
      </c>
      <c r="G18" s="112" t="s">
        <v>65</v>
      </c>
      <c r="H18" s="112" t="s">
        <v>452</v>
      </c>
      <c r="I18" s="112" t="s">
        <v>65</v>
      </c>
      <c r="J18" s="112" t="s">
        <v>401</v>
      </c>
      <c r="K18" s="112" t="s">
        <v>246</v>
      </c>
    </row>
    <row r="19" spans="1:11" x14ac:dyDescent="0.25">
      <c r="A19" s="112" t="s">
        <v>225</v>
      </c>
      <c r="B19" s="112" t="s">
        <v>334</v>
      </c>
      <c r="C19" s="112" t="s">
        <v>57</v>
      </c>
      <c r="D19" s="112" t="s">
        <v>16</v>
      </c>
      <c r="E19" s="112" t="s">
        <v>68</v>
      </c>
      <c r="F19" s="112" t="s">
        <v>452</v>
      </c>
      <c r="G19" s="112" t="s">
        <v>65</v>
      </c>
      <c r="H19" s="112" t="s">
        <v>452</v>
      </c>
      <c r="I19" s="112" t="s">
        <v>65</v>
      </c>
      <c r="J19" s="112" t="s">
        <v>337</v>
      </c>
      <c r="K19" s="112" t="s">
        <v>247</v>
      </c>
    </row>
    <row r="20" spans="1:11" x14ac:dyDescent="0.25">
      <c r="A20" s="112" t="s">
        <v>225</v>
      </c>
      <c r="B20" s="112" t="s">
        <v>334</v>
      </c>
      <c r="C20" s="112" t="s">
        <v>57</v>
      </c>
      <c r="D20" s="112" t="s">
        <v>43</v>
      </c>
      <c r="E20" s="112" t="s">
        <v>72</v>
      </c>
      <c r="F20" s="112" t="s">
        <v>69</v>
      </c>
      <c r="G20" s="112" t="s">
        <v>69</v>
      </c>
      <c r="H20" s="112" t="s">
        <v>69</v>
      </c>
      <c r="I20" s="112" t="s">
        <v>69</v>
      </c>
      <c r="J20" s="112" t="s">
        <v>337</v>
      </c>
      <c r="K20" s="112" t="s">
        <v>247</v>
      </c>
    </row>
    <row r="21" spans="1:11" x14ac:dyDescent="0.25">
      <c r="A21" s="112" t="s">
        <v>119</v>
      </c>
      <c r="B21" s="112" t="s">
        <v>362</v>
      </c>
      <c r="C21" s="112" t="s">
        <v>58</v>
      </c>
      <c r="D21" s="112" t="s">
        <v>17</v>
      </c>
      <c r="E21" s="112" t="s">
        <v>84</v>
      </c>
      <c r="F21" s="112" t="s">
        <v>120</v>
      </c>
      <c r="G21" s="112" t="s">
        <v>83</v>
      </c>
      <c r="H21" s="112" t="s">
        <v>120</v>
      </c>
      <c r="I21" s="112" t="s">
        <v>83</v>
      </c>
      <c r="J21" s="112" t="s">
        <v>358</v>
      </c>
      <c r="K21" s="112" t="s">
        <v>248</v>
      </c>
    </row>
    <row r="22" spans="1:11" x14ac:dyDescent="0.25">
      <c r="A22" s="112" t="s">
        <v>121</v>
      </c>
      <c r="B22" s="112" t="s">
        <v>351</v>
      </c>
      <c r="C22" s="112" t="s">
        <v>58</v>
      </c>
      <c r="D22" s="112" t="s">
        <v>40</v>
      </c>
      <c r="E22" s="112" t="s">
        <v>80</v>
      </c>
      <c r="F22" s="112" t="s">
        <v>122</v>
      </c>
      <c r="G22" s="112" t="s">
        <v>79</v>
      </c>
      <c r="H22" s="112" t="s">
        <v>122</v>
      </c>
      <c r="I22" s="112" t="s">
        <v>79</v>
      </c>
      <c r="J22" s="112" t="s">
        <v>348</v>
      </c>
      <c r="K22" s="112" t="s">
        <v>249</v>
      </c>
    </row>
    <row r="23" spans="1:11" x14ac:dyDescent="0.25">
      <c r="A23" s="112" t="s">
        <v>123</v>
      </c>
      <c r="B23" s="112" t="s">
        <v>405</v>
      </c>
      <c r="C23" s="112" t="s">
        <v>52</v>
      </c>
      <c r="D23" s="112" t="s">
        <v>558</v>
      </c>
      <c r="E23" s="112" t="s">
        <v>559</v>
      </c>
      <c r="F23" s="112" t="s">
        <v>69</v>
      </c>
      <c r="G23" s="112" t="s">
        <v>69</v>
      </c>
      <c r="H23" s="112" t="s">
        <v>69</v>
      </c>
      <c r="I23" s="112" t="s">
        <v>69</v>
      </c>
      <c r="J23" s="112" t="s">
        <v>406</v>
      </c>
      <c r="K23" s="112" t="s">
        <v>250</v>
      </c>
    </row>
    <row r="24" spans="1:11" x14ac:dyDescent="0.25">
      <c r="A24" s="112" t="s">
        <v>124</v>
      </c>
      <c r="B24" s="112" t="s">
        <v>368</v>
      </c>
      <c r="C24" s="112" t="s">
        <v>66</v>
      </c>
      <c r="D24" s="112" t="s">
        <v>41</v>
      </c>
      <c r="E24" s="112" t="s">
        <v>97</v>
      </c>
      <c r="F24" s="112" t="s">
        <v>95</v>
      </c>
      <c r="G24" s="112" t="s">
        <v>95</v>
      </c>
      <c r="H24" s="112" t="s">
        <v>95</v>
      </c>
      <c r="I24" s="112" t="s">
        <v>95</v>
      </c>
      <c r="J24" s="112" t="s">
        <v>374</v>
      </c>
      <c r="K24" s="112" t="s">
        <v>251</v>
      </c>
    </row>
    <row r="25" spans="1:11" x14ac:dyDescent="0.25">
      <c r="A25" s="112" t="s">
        <v>125</v>
      </c>
      <c r="B25" s="112" t="s">
        <v>369</v>
      </c>
      <c r="C25" s="112" t="s">
        <v>66</v>
      </c>
      <c r="D25" s="112" t="s">
        <v>41</v>
      </c>
      <c r="E25" s="112" t="s">
        <v>97</v>
      </c>
      <c r="F25" s="112" t="s">
        <v>95</v>
      </c>
      <c r="G25" s="112" t="s">
        <v>95</v>
      </c>
      <c r="H25" s="112" t="s">
        <v>95</v>
      </c>
      <c r="I25" s="112" t="s">
        <v>95</v>
      </c>
      <c r="J25" s="112" t="s">
        <v>374</v>
      </c>
      <c r="K25" s="112" t="s">
        <v>251</v>
      </c>
    </row>
    <row r="26" spans="1:11" x14ac:dyDescent="0.25">
      <c r="A26" s="112" t="s">
        <v>126</v>
      </c>
      <c r="B26" s="112" t="s">
        <v>370</v>
      </c>
      <c r="C26" s="112" t="s">
        <v>66</v>
      </c>
      <c r="D26" s="112" t="s">
        <v>41</v>
      </c>
      <c r="E26" s="112" t="s">
        <v>97</v>
      </c>
      <c r="F26" s="112" t="s">
        <v>95</v>
      </c>
      <c r="G26" s="112" t="s">
        <v>95</v>
      </c>
      <c r="H26" s="112" t="s">
        <v>95</v>
      </c>
      <c r="I26" s="112" t="s">
        <v>95</v>
      </c>
      <c r="J26" s="112" t="s">
        <v>374</v>
      </c>
      <c r="K26" s="112" t="s">
        <v>251</v>
      </c>
    </row>
    <row r="27" spans="1:11" x14ac:dyDescent="0.25">
      <c r="A27" s="112" t="s">
        <v>127</v>
      </c>
      <c r="B27" s="112" t="s">
        <v>371</v>
      </c>
      <c r="C27" s="112" t="s">
        <v>66</v>
      </c>
      <c r="D27" s="112" t="s">
        <v>41</v>
      </c>
      <c r="E27" s="112" t="s">
        <v>97</v>
      </c>
      <c r="F27" s="112" t="s">
        <v>95</v>
      </c>
      <c r="G27" s="112" t="s">
        <v>95</v>
      </c>
      <c r="H27" s="112" t="s">
        <v>95</v>
      </c>
      <c r="I27" s="112" t="s">
        <v>95</v>
      </c>
      <c r="J27" s="112" t="s">
        <v>374</v>
      </c>
      <c r="K27" s="112" t="s">
        <v>251</v>
      </c>
    </row>
    <row r="28" spans="1:11" x14ac:dyDescent="0.25">
      <c r="A28" s="112" t="s">
        <v>128</v>
      </c>
      <c r="B28" s="112" t="s">
        <v>372</v>
      </c>
      <c r="C28" s="112" t="s">
        <v>66</v>
      </c>
      <c r="D28" s="112" t="s">
        <v>41</v>
      </c>
      <c r="E28" s="112" t="s">
        <v>97</v>
      </c>
      <c r="F28" s="112" t="s">
        <v>95</v>
      </c>
      <c r="G28" s="112" t="s">
        <v>95</v>
      </c>
      <c r="H28" s="112" t="s">
        <v>95</v>
      </c>
      <c r="I28" s="112" t="s">
        <v>95</v>
      </c>
      <c r="J28" s="112" t="s">
        <v>374</v>
      </c>
      <c r="K28" s="112" t="s">
        <v>251</v>
      </c>
    </row>
    <row r="29" spans="1:11" x14ac:dyDescent="0.25">
      <c r="A29" s="112" t="s">
        <v>129</v>
      </c>
      <c r="B29" s="112" t="s">
        <v>373</v>
      </c>
      <c r="C29" s="112" t="s">
        <v>66</v>
      </c>
      <c r="D29" s="112" t="s">
        <v>41</v>
      </c>
      <c r="E29" s="112" t="s">
        <v>97</v>
      </c>
      <c r="F29" s="112" t="s">
        <v>95</v>
      </c>
      <c r="G29" s="112" t="s">
        <v>95</v>
      </c>
      <c r="H29" s="112" t="s">
        <v>95</v>
      </c>
      <c r="I29" s="112" t="s">
        <v>95</v>
      </c>
      <c r="J29" s="112" t="s">
        <v>374</v>
      </c>
      <c r="K29" s="112" t="s">
        <v>251</v>
      </c>
    </row>
    <row r="30" spans="1:11" x14ac:dyDescent="0.25">
      <c r="A30" s="112" t="s">
        <v>157</v>
      </c>
      <c r="B30" s="112" t="s">
        <v>407</v>
      </c>
      <c r="C30" s="112" t="s">
        <v>58</v>
      </c>
      <c r="D30" s="112" t="s">
        <v>295</v>
      </c>
      <c r="E30" s="112" t="s">
        <v>296</v>
      </c>
      <c r="F30" s="112" t="s">
        <v>53</v>
      </c>
      <c r="G30" s="112" t="s">
        <v>54</v>
      </c>
      <c r="H30" s="112" t="s">
        <v>53</v>
      </c>
      <c r="I30" s="112" t="s">
        <v>54</v>
      </c>
      <c r="J30" s="112" t="s">
        <v>408</v>
      </c>
      <c r="K30" s="112" t="s">
        <v>252</v>
      </c>
    </row>
    <row r="31" spans="1:11" x14ac:dyDescent="0.25">
      <c r="A31" s="112" t="s">
        <v>158</v>
      </c>
      <c r="B31" s="112" t="s">
        <v>363</v>
      </c>
      <c r="C31" s="112" t="s">
        <v>57</v>
      </c>
      <c r="D31" s="112" t="s">
        <v>22</v>
      </c>
      <c r="E31" s="112" t="s">
        <v>75</v>
      </c>
      <c r="F31" s="112" t="s">
        <v>159</v>
      </c>
      <c r="G31" s="112" t="s">
        <v>74</v>
      </c>
      <c r="H31" s="112" t="s">
        <v>159</v>
      </c>
      <c r="I31" s="112" t="s">
        <v>74</v>
      </c>
      <c r="J31" s="112" t="s">
        <v>359</v>
      </c>
      <c r="K31" s="112" t="s">
        <v>253</v>
      </c>
    </row>
    <row r="32" spans="1:11" x14ac:dyDescent="0.25">
      <c r="A32" s="112" t="s">
        <v>163</v>
      </c>
      <c r="B32" s="112" t="s">
        <v>409</v>
      </c>
      <c r="C32" s="112" t="s">
        <v>60</v>
      </c>
      <c r="D32" s="112" t="s">
        <v>24</v>
      </c>
      <c r="E32" s="112" t="s">
        <v>92</v>
      </c>
      <c r="F32" s="112" t="s">
        <v>161</v>
      </c>
      <c r="G32" s="112" t="s">
        <v>91</v>
      </c>
      <c r="H32" s="112" t="s">
        <v>161</v>
      </c>
      <c r="I32" s="112" t="s">
        <v>91</v>
      </c>
      <c r="J32" s="112" t="s">
        <v>412</v>
      </c>
      <c r="K32" s="112" t="s">
        <v>254</v>
      </c>
    </row>
    <row r="33" spans="1:11" x14ac:dyDescent="0.25">
      <c r="A33" s="112" t="s">
        <v>162</v>
      </c>
      <c r="B33" s="112" t="s">
        <v>410</v>
      </c>
      <c r="C33" s="112" t="s">
        <v>60</v>
      </c>
      <c r="D33" s="112" t="s">
        <v>24</v>
      </c>
      <c r="E33" s="112" t="s">
        <v>92</v>
      </c>
      <c r="F33" s="112" t="s">
        <v>161</v>
      </c>
      <c r="G33" s="112" t="s">
        <v>91</v>
      </c>
      <c r="H33" s="112" t="s">
        <v>161</v>
      </c>
      <c r="I33" s="112" t="s">
        <v>91</v>
      </c>
      <c r="J33" s="112" t="s">
        <v>412</v>
      </c>
      <c r="K33" s="112" t="s">
        <v>254</v>
      </c>
    </row>
    <row r="34" spans="1:11" x14ac:dyDescent="0.25">
      <c r="A34" s="112" t="s">
        <v>226</v>
      </c>
      <c r="B34" s="112" t="s">
        <v>367</v>
      </c>
      <c r="C34" s="112" t="s">
        <v>60</v>
      </c>
      <c r="D34" s="112" t="s">
        <v>24</v>
      </c>
      <c r="E34" s="112" t="s">
        <v>92</v>
      </c>
      <c r="F34" s="112" t="s">
        <v>161</v>
      </c>
      <c r="G34" s="112" t="s">
        <v>91</v>
      </c>
      <c r="H34" s="112" t="s">
        <v>161</v>
      </c>
      <c r="I34" s="112" t="s">
        <v>91</v>
      </c>
      <c r="J34" s="112" t="s">
        <v>366</v>
      </c>
      <c r="K34" s="112" t="s">
        <v>255</v>
      </c>
    </row>
    <row r="35" spans="1:11" x14ac:dyDescent="0.25">
      <c r="A35" s="112" t="s">
        <v>226</v>
      </c>
      <c r="B35" s="112" t="s">
        <v>367</v>
      </c>
      <c r="C35" s="112" t="s">
        <v>60</v>
      </c>
      <c r="D35" s="112" t="s">
        <v>31</v>
      </c>
      <c r="E35" s="112" t="s">
        <v>93</v>
      </c>
      <c r="F35" s="112" t="s">
        <v>161</v>
      </c>
      <c r="G35" s="112" t="s">
        <v>91</v>
      </c>
      <c r="H35" s="112" t="s">
        <v>161</v>
      </c>
      <c r="I35" s="112" t="s">
        <v>91</v>
      </c>
      <c r="J35" s="112" t="s">
        <v>366</v>
      </c>
      <c r="K35" s="112" t="s">
        <v>255</v>
      </c>
    </row>
    <row r="36" spans="1:11" x14ac:dyDescent="0.25">
      <c r="A36" s="112" t="s">
        <v>160</v>
      </c>
      <c r="B36" s="112" t="s">
        <v>411</v>
      </c>
      <c r="C36" s="112" t="s">
        <v>60</v>
      </c>
      <c r="D36" s="112" t="s">
        <v>24</v>
      </c>
      <c r="E36" s="112" t="s">
        <v>92</v>
      </c>
      <c r="F36" s="112" t="s">
        <v>161</v>
      </c>
      <c r="G36" s="112" t="s">
        <v>91</v>
      </c>
      <c r="H36" s="112" t="s">
        <v>161</v>
      </c>
      <c r="I36" s="112" t="s">
        <v>91</v>
      </c>
      <c r="J36" s="112" t="s">
        <v>412</v>
      </c>
      <c r="K36" s="112" t="s">
        <v>254</v>
      </c>
    </row>
    <row r="37" spans="1:11" x14ac:dyDescent="0.25">
      <c r="A37" s="112" t="s">
        <v>166</v>
      </c>
      <c r="B37" s="112" t="s">
        <v>413</v>
      </c>
      <c r="C37" s="112" t="s">
        <v>52</v>
      </c>
      <c r="D37" s="112" t="s">
        <v>44</v>
      </c>
      <c r="E37" s="112" t="s">
        <v>55</v>
      </c>
      <c r="F37" s="112" t="s">
        <v>53</v>
      </c>
      <c r="G37" s="112" t="s">
        <v>54</v>
      </c>
      <c r="H37" s="112" t="s">
        <v>53</v>
      </c>
      <c r="I37" s="112" t="s">
        <v>54</v>
      </c>
      <c r="J37" s="112" t="s">
        <v>414</v>
      </c>
      <c r="K37" s="112" t="s">
        <v>256</v>
      </c>
    </row>
    <row r="38" spans="1:11" x14ac:dyDescent="0.25">
      <c r="A38" s="112" t="s">
        <v>170</v>
      </c>
      <c r="B38" s="112" t="s">
        <v>329</v>
      </c>
      <c r="C38" s="112" t="s">
        <v>57</v>
      </c>
      <c r="D38" s="112" t="s">
        <v>25</v>
      </c>
      <c r="E38" s="112" t="s">
        <v>168</v>
      </c>
      <c r="F38" s="112" t="s">
        <v>159</v>
      </c>
      <c r="G38" s="112" t="s">
        <v>74</v>
      </c>
      <c r="H38" s="112" t="s">
        <v>159</v>
      </c>
      <c r="I38" s="112" t="s">
        <v>74</v>
      </c>
      <c r="J38" s="112" t="s">
        <v>328</v>
      </c>
      <c r="K38" s="112" t="s">
        <v>257</v>
      </c>
    </row>
    <row r="39" spans="1:11" x14ac:dyDescent="0.25">
      <c r="A39" s="112" t="s">
        <v>171</v>
      </c>
      <c r="B39" s="112" t="s">
        <v>330</v>
      </c>
      <c r="C39" s="112" t="s">
        <v>57</v>
      </c>
      <c r="D39" s="112" t="s">
        <v>25</v>
      </c>
      <c r="E39" s="112" t="s">
        <v>168</v>
      </c>
      <c r="F39" s="112" t="s">
        <v>159</v>
      </c>
      <c r="G39" s="112" t="s">
        <v>74</v>
      </c>
      <c r="H39" s="112" t="s">
        <v>159</v>
      </c>
      <c r="I39" s="112" t="s">
        <v>74</v>
      </c>
      <c r="J39" s="112" t="s">
        <v>328</v>
      </c>
      <c r="K39" s="112" t="s">
        <v>257</v>
      </c>
    </row>
    <row r="40" spans="1:11" x14ac:dyDescent="0.25">
      <c r="A40" s="112" t="s">
        <v>167</v>
      </c>
      <c r="B40" s="112" t="s">
        <v>331</v>
      </c>
      <c r="C40" s="112" t="s">
        <v>57</v>
      </c>
      <c r="D40" s="112" t="s">
        <v>25</v>
      </c>
      <c r="E40" s="112" t="s">
        <v>168</v>
      </c>
      <c r="F40" s="112" t="s">
        <v>159</v>
      </c>
      <c r="G40" s="112" t="s">
        <v>74</v>
      </c>
      <c r="H40" s="112" t="s">
        <v>159</v>
      </c>
      <c r="I40" s="112" t="s">
        <v>74</v>
      </c>
      <c r="J40" s="112" t="s">
        <v>328</v>
      </c>
      <c r="K40" s="112" t="s">
        <v>257</v>
      </c>
    </row>
    <row r="41" spans="1:11" x14ac:dyDescent="0.25">
      <c r="A41" s="112" t="s">
        <v>172</v>
      </c>
      <c r="B41" s="112" t="s">
        <v>332</v>
      </c>
      <c r="C41" s="112" t="s">
        <v>57</v>
      </c>
      <c r="D41" s="112" t="s">
        <v>25</v>
      </c>
      <c r="E41" s="112" t="s">
        <v>168</v>
      </c>
      <c r="F41" s="112" t="s">
        <v>159</v>
      </c>
      <c r="G41" s="112" t="s">
        <v>74</v>
      </c>
      <c r="H41" s="112" t="s">
        <v>159</v>
      </c>
      <c r="I41" s="112" t="s">
        <v>74</v>
      </c>
      <c r="J41" s="112" t="s">
        <v>328</v>
      </c>
      <c r="K41" s="112" t="s">
        <v>257</v>
      </c>
    </row>
    <row r="42" spans="1:11" x14ac:dyDescent="0.25">
      <c r="A42" s="112" t="s">
        <v>169</v>
      </c>
      <c r="B42" s="112" t="s">
        <v>333</v>
      </c>
      <c r="C42" s="112" t="s">
        <v>57</v>
      </c>
      <c r="D42" s="112" t="s">
        <v>25</v>
      </c>
      <c r="E42" s="112" t="s">
        <v>168</v>
      </c>
      <c r="F42" s="112" t="s">
        <v>159</v>
      </c>
      <c r="G42" s="112" t="s">
        <v>74</v>
      </c>
      <c r="H42" s="112" t="s">
        <v>159</v>
      </c>
      <c r="I42" s="112" t="s">
        <v>74</v>
      </c>
      <c r="J42" s="112" t="s">
        <v>328</v>
      </c>
      <c r="K42" s="112" t="s">
        <v>257</v>
      </c>
    </row>
    <row r="43" spans="1:11" x14ac:dyDescent="0.25">
      <c r="A43" s="112" t="s">
        <v>227</v>
      </c>
      <c r="B43" s="112" t="s">
        <v>364</v>
      </c>
      <c r="C43" s="112" t="s">
        <v>58</v>
      </c>
      <c r="D43" s="112" t="s">
        <v>27</v>
      </c>
      <c r="E43" s="112" t="s">
        <v>81</v>
      </c>
      <c r="F43" s="112" t="s">
        <v>122</v>
      </c>
      <c r="G43" s="112" t="s">
        <v>79</v>
      </c>
      <c r="H43" s="112" t="s">
        <v>122</v>
      </c>
      <c r="I43" s="112" t="s">
        <v>79</v>
      </c>
      <c r="J43" s="112" t="s">
        <v>357</v>
      </c>
      <c r="K43" s="112" t="s">
        <v>258</v>
      </c>
    </row>
    <row r="44" spans="1:11" x14ac:dyDescent="0.25">
      <c r="A44" s="112" t="s">
        <v>173</v>
      </c>
      <c r="B44" s="112" t="s">
        <v>341</v>
      </c>
      <c r="C44" s="112" t="s">
        <v>57</v>
      </c>
      <c r="D44" s="112" t="s">
        <v>28</v>
      </c>
      <c r="E44" s="112" t="s">
        <v>174</v>
      </c>
      <c r="F44" s="112" t="s">
        <v>53</v>
      </c>
      <c r="G44" s="112" t="s">
        <v>54</v>
      </c>
      <c r="H44" s="112" t="s">
        <v>53</v>
      </c>
      <c r="I44" s="112" t="s">
        <v>54</v>
      </c>
      <c r="J44" s="112" t="s">
        <v>340</v>
      </c>
      <c r="K44" s="112" t="s">
        <v>259</v>
      </c>
    </row>
    <row r="45" spans="1:11" x14ac:dyDescent="0.25">
      <c r="A45" s="112" t="s">
        <v>175</v>
      </c>
      <c r="B45" s="112" t="s">
        <v>342</v>
      </c>
      <c r="C45" s="112" t="s">
        <v>57</v>
      </c>
      <c r="D45" s="112" t="s">
        <v>28</v>
      </c>
      <c r="E45" s="112" t="s">
        <v>174</v>
      </c>
      <c r="F45" s="112" t="s">
        <v>53</v>
      </c>
      <c r="G45" s="112" t="s">
        <v>54</v>
      </c>
      <c r="H45" s="112" t="s">
        <v>53</v>
      </c>
      <c r="I45" s="112" t="s">
        <v>54</v>
      </c>
      <c r="J45" s="112" t="s">
        <v>340</v>
      </c>
      <c r="K45" s="112" t="s">
        <v>259</v>
      </c>
    </row>
    <row r="46" spans="1:11" x14ac:dyDescent="0.25">
      <c r="A46" s="112" t="s">
        <v>176</v>
      </c>
      <c r="B46" s="112" t="s">
        <v>343</v>
      </c>
      <c r="C46" s="112" t="s">
        <v>57</v>
      </c>
      <c r="D46" s="112" t="s">
        <v>28</v>
      </c>
      <c r="E46" s="112" t="s">
        <v>174</v>
      </c>
      <c r="F46" s="112" t="s">
        <v>53</v>
      </c>
      <c r="G46" s="112" t="s">
        <v>54</v>
      </c>
      <c r="H46" s="112" t="s">
        <v>53</v>
      </c>
      <c r="I46" s="112" t="s">
        <v>54</v>
      </c>
      <c r="J46" s="112" t="s">
        <v>340</v>
      </c>
      <c r="K46" s="112" t="s">
        <v>259</v>
      </c>
    </row>
    <row r="47" spans="1:11" x14ac:dyDescent="0.25">
      <c r="A47" s="112" t="s">
        <v>177</v>
      </c>
      <c r="B47" s="112" t="s">
        <v>415</v>
      </c>
      <c r="C47" s="112" t="s">
        <v>52</v>
      </c>
      <c r="D47" s="112" t="s">
        <v>579</v>
      </c>
      <c r="E47" s="112" t="s">
        <v>583</v>
      </c>
      <c r="F47" s="112" t="s">
        <v>69</v>
      </c>
      <c r="G47" s="112" t="s">
        <v>69</v>
      </c>
      <c r="H47" s="112" t="s">
        <v>69</v>
      </c>
      <c r="I47" s="112" t="s">
        <v>69</v>
      </c>
      <c r="J47" s="112" t="s">
        <v>416</v>
      </c>
      <c r="K47" s="112" t="s">
        <v>260</v>
      </c>
    </row>
    <row r="48" spans="1:11" x14ac:dyDescent="0.25">
      <c r="A48" s="112" t="s">
        <v>178</v>
      </c>
      <c r="B48" s="112" t="s">
        <v>310</v>
      </c>
      <c r="C48" s="112" t="s">
        <v>60</v>
      </c>
      <c r="D48" s="112" t="s">
        <v>31</v>
      </c>
      <c r="E48" s="112" t="s">
        <v>93</v>
      </c>
      <c r="F48" s="112" t="s">
        <v>161</v>
      </c>
      <c r="G48" s="112" t="s">
        <v>91</v>
      </c>
      <c r="H48" s="112" t="s">
        <v>161</v>
      </c>
      <c r="I48" s="112" t="s">
        <v>91</v>
      </c>
      <c r="J48" s="112" t="s">
        <v>312</v>
      </c>
      <c r="K48" s="112" t="s">
        <v>243</v>
      </c>
    </row>
    <row r="49" spans="1:11" x14ac:dyDescent="0.25">
      <c r="A49" s="112" t="s">
        <v>179</v>
      </c>
      <c r="B49" s="112" t="s">
        <v>418</v>
      </c>
      <c r="C49" s="112" t="s">
        <v>60</v>
      </c>
      <c r="D49" s="112" t="s">
        <v>33</v>
      </c>
      <c r="E49" s="112" t="s">
        <v>59</v>
      </c>
      <c r="F49" s="112" t="s">
        <v>53</v>
      </c>
      <c r="G49" s="112" t="s">
        <v>54</v>
      </c>
      <c r="H49" s="112" t="s">
        <v>53</v>
      </c>
      <c r="I49" s="112" t="s">
        <v>54</v>
      </c>
      <c r="J49" s="112" t="s">
        <v>417</v>
      </c>
      <c r="K49" s="112" t="s">
        <v>261</v>
      </c>
    </row>
    <row r="50" spans="1:11" x14ac:dyDescent="0.25">
      <c r="A50" s="112" t="s">
        <v>180</v>
      </c>
      <c r="B50" s="112" t="s">
        <v>365</v>
      </c>
      <c r="C50" s="112" t="s">
        <v>57</v>
      </c>
      <c r="D50" s="112" t="s">
        <v>34</v>
      </c>
      <c r="E50" s="112" t="s">
        <v>73</v>
      </c>
      <c r="F50" s="112" t="s">
        <v>69</v>
      </c>
      <c r="G50" s="112" t="s">
        <v>69</v>
      </c>
      <c r="H50" s="112" t="s">
        <v>69</v>
      </c>
      <c r="I50" s="112" t="s">
        <v>69</v>
      </c>
      <c r="J50" s="112" t="s">
        <v>356</v>
      </c>
      <c r="K50" s="112" t="s">
        <v>244</v>
      </c>
    </row>
    <row r="51" spans="1:11" x14ac:dyDescent="0.25">
      <c r="A51" s="112" t="s">
        <v>181</v>
      </c>
      <c r="B51" s="112" t="s">
        <v>419</v>
      </c>
      <c r="C51" s="112" t="s">
        <v>52</v>
      </c>
      <c r="D51" s="112" t="s">
        <v>36</v>
      </c>
      <c r="E51" s="112" t="s">
        <v>64</v>
      </c>
      <c r="F51" s="112" t="s">
        <v>182</v>
      </c>
      <c r="G51" s="112" t="s">
        <v>63</v>
      </c>
      <c r="H51" s="112" t="s">
        <v>182</v>
      </c>
      <c r="I51" s="112" t="s">
        <v>63</v>
      </c>
      <c r="J51" s="112" t="s">
        <v>422</v>
      </c>
      <c r="K51" s="112" t="s">
        <v>262</v>
      </c>
    </row>
    <row r="52" spans="1:11" x14ac:dyDescent="0.25">
      <c r="A52" s="112" t="s">
        <v>183</v>
      </c>
      <c r="B52" s="112" t="s">
        <v>420</v>
      </c>
      <c r="C52" s="112" t="s">
        <v>52</v>
      </c>
      <c r="D52" s="112" t="s">
        <v>51</v>
      </c>
      <c r="E52" s="112" t="s">
        <v>184</v>
      </c>
      <c r="F52" s="112" t="s">
        <v>53</v>
      </c>
      <c r="G52" s="112" t="s">
        <v>54</v>
      </c>
      <c r="H52" s="112" t="s">
        <v>50</v>
      </c>
      <c r="I52" s="112" t="s">
        <v>50</v>
      </c>
      <c r="J52" s="112" t="s">
        <v>421</v>
      </c>
      <c r="K52" s="112" t="s">
        <v>263</v>
      </c>
    </row>
    <row r="53" spans="1:11" x14ac:dyDescent="0.25">
      <c r="A53" s="112" t="s">
        <v>185</v>
      </c>
      <c r="B53" s="112" t="s">
        <v>345</v>
      </c>
      <c r="C53" s="112" t="s">
        <v>52</v>
      </c>
      <c r="D53" s="112" t="s">
        <v>453</v>
      </c>
      <c r="E53" s="112" t="s">
        <v>454</v>
      </c>
      <c r="F53" s="112" t="s">
        <v>53</v>
      </c>
      <c r="G53" s="112" t="s">
        <v>54</v>
      </c>
      <c r="H53" s="112" t="s">
        <v>53</v>
      </c>
      <c r="I53" s="112" t="s">
        <v>54</v>
      </c>
      <c r="J53" s="112" t="s">
        <v>344</v>
      </c>
      <c r="K53" s="112" t="s">
        <v>264</v>
      </c>
    </row>
    <row r="54" spans="1:11" x14ac:dyDescent="0.25">
      <c r="A54" s="112" t="s">
        <v>186</v>
      </c>
      <c r="B54" s="112" t="s">
        <v>321</v>
      </c>
      <c r="C54" s="112" t="s">
        <v>101</v>
      </c>
      <c r="D54" s="112" t="s">
        <v>88</v>
      </c>
      <c r="E54" s="112" t="s">
        <v>89</v>
      </c>
      <c r="F54" s="112" t="s">
        <v>228</v>
      </c>
      <c r="G54" s="112" t="s">
        <v>265</v>
      </c>
      <c r="H54" s="112" t="s">
        <v>266</v>
      </c>
      <c r="I54" s="112" t="s">
        <v>87</v>
      </c>
      <c r="J54" s="112" t="s">
        <v>325</v>
      </c>
      <c r="K54" s="112" t="s">
        <v>267</v>
      </c>
    </row>
    <row r="55" spans="1:11" x14ac:dyDescent="0.25">
      <c r="A55" s="112" t="s">
        <v>187</v>
      </c>
      <c r="B55" s="112" t="s">
        <v>429</v>
      </c>
      <c r="C55" s="112" t="s">
        <v>101</v>
      </c>
      <c r="D55" s="112" t="s">
        <v>88</v>
      </c>
      <c r="E55" s="112" t="s">
        <v>89</v>
      </c>
      <c r="F55" s="112" t="s">
        <v>228</v>
      </c>
      <c r="G55" s="112" t="s">
        <v>265</v>
      </c>
      <c r="H55" s="112" t="s">
        <v>266</v>
      </c>
      <c r="I55" s="112" t="s">
        <v>87</v>
      </c>
      <c r="J55" s="112" t="s">
        <v>427</v>
      </c>
      <c r="K55" s="112" t="s">
        <v>284</v>
      </c>
    </row>
    <row r="56" spans="1:11" x14ac:dyDescent="0.25">
      <c r="A56" s="112" t="s">
        <v>199</v>
      </c>
      <c r="B56" s="112" t="s">
        <v>431</v>
      </c>
      <c r="C56" s="112" t="s">
        <v>101</v>
      </c>
      <c r="D56" s="112" t="s">
        <v>88</v>
      </c>
      <c r="E56" s="112" t="s">
        <v>89</v>
      </c>
      <c r="F56" s="112" t="s">
        <v>228</v>
      </c>
      <c r="G56" s="112" t="s">
        <v>265</v>
      </c>
      <c r="H56" s="112" t="s">
        <v>266</v>
      </c>
      <c r="I56" s="112" t="s">
        <v>87</v>
      </c>
      <c r="J56" s="112" t="s">
        <v>430</v>
      </c>
      <c r="K56" s="112" t="s">
        <v>268</v>
      </c>
    </row>
    <row r="57" spans="1:11" x14ac:dyDescent="0.25">
      <c r="A57" s="112" t="s">
        <v>188</v>
      </c>
      <c r="B57" s="112" t="s">
        <v>432</v>
      </c>
      <c r="C57" s="112" t="s">
        <v>101</v>
      </c>
      <c r="D57" s="112" t="s">
        <v>88</v>
      </c>
      <c r="E57" s="112" t="s">
        <v>89</v>
      </c>
      <c r="F57" s="112" t="s">
        <v>228</v>
      </c>
      <c r="G57" s="112" t="s">
        <v>265</v>
      </c>
      <c r="H57" s="112" t="s">
        <v>266</v>
      </c>
      <c r="I57" s="112" t="s">
        <v>87</v>
      </c>
      <c r="J57" s="112" t="s">
        <v>430</v>
      </c>
      <c r="K57" s="112" t="s">
        <v>268</v>
      </c>
    </row>
    <row r="58" spans="1:11" x14ac:dyDescent="0.25">
      <c r="A58" s="112" t="s">
        <v>189</v>
      </c>
      <c r="B58" s="112" t="s">
        <v>322</v>
      </c>
      <c r="C58" s="112" t="s">
        <v>101</v>
      </c>
      <c r="D58" s="112" t="s">
        <v>88</v>
      </c>
      <c r="E58" s="112" t="s">
        <v>89</v>
      </c>
      <c r="F58" s="112" t="s">
        <v>228</v>
      </c>
      <c r="G58" s="112" t="s">
        <v>265</v>
      </c>
      <c r="H58" s="112" t="s">
        <v>266</v>
      </c>
      <c r="I58" s="112" t="s">
        <v>87</v>
      </c>
      <c r="J58" s="112" t="s">
        <v>325</v>
      </c>
      <c r="K58" s="112" t="s">
        <v>267</v>
      </c>
    </row>
    <row r="59" spans="1:11" x14ac:dyDescent="0.25">
      <c r="A59" s="112" t="s">
        <v>190</v>
      </c>
      <c r="B59" s="112" t="s">
        <v>383</v>
      </c>
      <c r="C59" s="112" t="s">
        <v>101</v>
      </c>
      <c r="D59" s="112" t="s">
        <v>88</v>
      </c>
      <c r="E59" s="112" t="s">
        <v>89</v>
      </c>
      <c r="F59" s="112" t="s">
        <v>228</v>
      </c>
      <c r="G59" s="112" t="s">
        <v>265</v>
      </c>
      <c r="H59" s="112" t="s">
        <v>266</v>
      </c>
      <c r="I59" s="112" t="s">
        <v>87</v>
      </c>
      <c r="J59" s="112" t="s">
        <v>381</v>
      </c>
      <c r="K59" s="112" t="s">
        <v>269</v>
      </c>
    </row>
    <row r="60" spans="1:11" x14ac:dyDescent="0.25">
      <c r="A60" s="112" t="s">
        <v>191</v>
      </c>
      <c r="B60" s="112" t="s">
        <v>384</v>
      </c>
      <c r="C60" s="112" t="s">
        <v>101</v>
      </c>
      <c r="D60" s="112" t="s">
        <v>88</v>
      </c>
      <c r="E60" s="112" t="s">
        <v>89</v>
      </c>
      <c r="F60" s="112" t="s">
        <v>228</v>
      </c>
      <c r="G60" s="112" t="s">
        <v>265</v>
      </c>
      <c r="H60" s="112" t="s">
        <v>266</v>
      </c>
      <c r="I60" s="112" t="s">
        <v>87</v>
      </c>
      <c r="J60" s="112" t="s">
        <v>381</v>
      </c>
      <c r="K60" s="112" t="s">
        <v>269</v>
      </c>
    </row>
    <row r="61" spans="1:11" x14ac:dyDescent="0.25">
      <c r="A61" s="112" t="s">
        <v>229</v>
      </c>
      <c r="B61" s="112" t="s">
        <v>433</v>
      </c>
      <c r="C61" s="112" t="s">
        <v>101</v>
      </c>
      <c r="D61" s="112" t="s">
        <v>88</v>
      </c>
      <c r="E61" s="112" t="s">
        <v>89</v>
      </c>
      <c r="F61" s="112" t="s">
        <v>228</v>
      </c>
      <c r="G61" s="112" t="s">
        <v>265</v>
      </c>
      <c r="H61" s="112" t="s">
        <v>266</v>
      </c>
      <c r="I61" s="112" t="s">
        <v>87</v>
      </c>
      <c r="J61" s="112" t="s">
        <v>430</v>
      </c>
      <c r="K61" s="112" t="s">
        <v>268</v>
      </c>
    </row>
    <row r="62" spans="1:11" x14ac:dyDescent="0.25">
      <c r="A62" s="112" t="s">
        <v>198</v>
      </c>
      <c r="B62" s="112" t="s">
        <v>434</v>
      </c>
      <c r="C62" s="112" t="s">
        <v>101</v>
      </c>
      <c r="D62" s="112" t="s">
        <v>88</v>
      </c>
      <c r="E62" s="112" t="s">
        <v>89</v>
      </c>
      <c r="F62" s="112" t="s">
        <v>228</v>
      </c>
      <c r="G62" s="112" t="s">
        <v>265</v>
      </c>
      <c r="H62" s="112" t="s">
        <v>266</v>
      </c>
      <c r="I62" s="112" t="s">
        <v>87</v>
      </c>
      <c r="J62" s="112" t="s">
        <v>430</v>
      </c>
      <c r="K62" s="112" t="s">
        <v>268</v>
      </c>
    </row>
    <row r="63" spans="1:11" x14ac:dyDescent="0.25">
      <c r="A63" s="112" t="s">
        <v>192</v>
      </c>
      <c r="B63" s="112" t="s">
        <v>385</v>
      </c>
      <c r="C63" s="112" t="s">
        <v>101</v>
      </c>
      <c r="D63" s="112" t="s">
        <v>88</v>
      </c>
      <c r="E63" s="112" t="s">
        <v>89</v>
      </c>
      <c r="F63" s="112" t="s">
        <v>228</v>
      </c>
      <c r="G63" s="112" t="s">
        <v>265</v>
      </c>
      <c r="H63" s="112" t="s">
        <v>266</v>
      </c>
      <c r="I63" s="112" t="s">
        <v>87</v>
      </c>
      <c r="J63" s="112" t="s">
        <v>381</v>
      </c>
      <c r="K63" s="112" t="s">
        <v>269</v>
      </c>
    </row>
    <row r="64" spans="1:11" x14ac:dyDescent="0.25">
      <c r="A64" s="112" t="s">
        <v>193</v>
      </c>
      <c r="B64" s="112" t="s">
        <v>386</v>
      </c>
      <c r="C64" s="112" t="s">
        <v>101</v>
      </c>
      <c r="D64" s="112" t="s">
        <v>88</v>
      </c>
      <c r="E64" s="112" t="s">
        <v>89</v>
      </c>
      <c r="F64" s="112" t="s">
        <v>228</v>
      </c>
      <c r="G64" s="112" t="s">
        <v>265</v>
      </c>
      <c r="H64" s="112" t="s">
        <v>266</v>
      </c>
      <c r="I64" s="112" t="s">
        <v>87</v>
      </c>
      <c r="J64" s="112" t="s">
        <v>381</v>
      </c>
      <c r="K64" s="112" t="s">
        <v>269</v>
      </c>
    </row>
    <row r="65" spans="1:11" x14ac:dyDescent="0.25">
      <c r="A65" s="112" t="s">
        <v>200</v>
      </c>
      <c r="B65" s="112" t="s">
        <v>387</v>
      </c>
      <c r="C65" s="112" t="s">
        <v>101</v>
      </c>
      <c r="D65" s="112" t="s">
        <v>88</v>
      </c>
      <c r="E65" s="112" t="s">
        <v>89</v>
      </c>
      <c r="F65" s="112" t="s">
        <v>228</v>
      </c>
      <c r="G65" s="112" t="s">
        <v>265</v>
      </c>
      <c r="H65" s="112" t="s">
        <v>266</v>
      </c>
      <c r="I65" s="112" t="s">
        <v>87</v>
      </c>
      <c r="J65" s="112" t="s">
        <v>381</v>
      </c>
      <c r="K65" s="112" t="s">
        <v>269</v>
      </c>
    </row>
    <row r="66" spans="1:11" x14ac:dyDescent="0.25">
      <c r="A66" s="112" t="s">
        <v>194</v>
      </c>
      <c r="B66" s="112" t="s">
        <v>323</v>
      </c>
      <c r="C66" s="112" t="s">
        <v>101</v>
      </c>
      <c r="D66" s="112" t="s">
        <v>88</v>
      </c>
      <c r="E66" s="112" t="s">
        <v>89</v>
      </c>
      <c r="F66" s="112" t="s">
        <v>228</v>
      </c>
      <c r="G66" s="112" t="s">
        <v>265</v>
      </c>
      <c r="H66" s="112" t="s">
        <v>266</v>
      </c>
      <c r="I66" s="112" t="s">
        <v>87</v>
      </c>
      <c r="J66" s="112" t="s">
        <v>325</v>
      </c>
      <c r="K66" s="112" t="s">
        <v>267</v>
      </c>
    </row>
    <row r="67" spans="1:11" x14ac:dyDescent="0.25">
      <c r="A67" s="112" t="s">
        <v>195</v>
      </c>
      <c r="B67" s="112" t="s">
        <v>324</v>
      </c>
      <c r="C67" s="112" t="s">
        <v>101</v>
      </c>
      <c r="D67" s="112" t="s">
        <v>88</v>
      </c>
      <c r="E67" s="112" t="s">
        <v>89</v>
      </c>
      <c r="F67" s="112" t="s">
        <v>228</v>
      </c>
      <c r="G67" s="112" t="s">
        <v>265</v>
      </c>
      <c r="H67" s="112" t="s">
        <v>266</v>
      </c>
      <c r="I67" s="112" t="s">
        <v>87</v>
      </c>
      <c r="J67" s="112" t="s">
        <v>325</v>
      </c>
      <c r="K67" s="112" t="s">
        <v>267</v>
      </c>
    </row>
    <row r="68" spans="1:11" x14ac:dyDescent="0.25">
      <c r="A68" s="112" t="s">
        <v>196</v>
      </c>
      <c r="B68" s="112" t="s">
        <v>388</v>
      </c>
      <c r="C68" s="112" t="s">
        <v>101</v>
      </c>
      <c r="D68" s="112" t="s">
        <v>88</v>
      </c>
      <c r="E68" s="112" t="s">
        <v>89</v>
      </c>
      <c r="F68" s="112" t="s">
        <v>228</v>
      </c>
      <c r="G68" s="112" t="s">
        <v>265</v>
      </c>
      <c r="H68" s="112" t="s">
        <v>266</v>
      </c>
      <c r="I68" s="112" t="s">
        <v>87</v>
      </c>
      <c r="J68" s="112" t="s">
        <v>381</v>
      </c>
      <c r="K68" s="112" t="s">
        <v>269</v>
      </c>
    </row>
    <row r="69" spans="1:11" x14ac:dyDescent="0.25">
      <c r="A69" s="112" t="s">
        <v>197</v>
      </c>
      <c r="B69" s="112" t="s">
        <v>435</v>
      </c>
      <c r="C69" s="112" t="s">
        <v>101</v>
      </c>
      <c r="D69" s="112" t="s">
        <v>88</v>
      </c>
      <c r="E69" s="112" t="s">
        <v>89</v>
      </c>
      <c r="F69" s="112" t="s">
        <v>228</v>
      </c>
      <c r="G69" s="112" t="s">
        <v>265</v>
      </c>
      <c r="H69" s="112" t="s">
        <v>266</v>
      </c>
      <c r="I69" s="112" t="s">
        <v>87</v>
      </c>
      <c r="J69" s="112" t="s">
        <v>430</v>
      </c>
      <c r="K69" s="112" t="s">
        <v>268</v>
      </c>
    </row>
    <row r="70" spans="1:11" x14ac:dyDescent="0.25">
      <c r="A70" s="112" t="s">
        <v>201</v>
      </c>
      <c r="B70" s="112" t="s">
        <v>335</v>
      </c>
      <c r="C70" s="112" t="s">
        <v>66</v>
      </c>
      <c r="D70" s="112" t="s">
        <v>556</v>
      </c>
      <c r="E70" s="112" t="s">
        <v>557</v>
      </c>
      <c r="F70" s="112" t="s">
        <v>452</v>
      </c>
      <c r="G70" s="112" t="s">
        <v>65</v>
      </c>
      <c r="H70" s="112" t="s">
        <v>424</v>
      </c>
      <c r="I70" s="112" t="s">
        <v>449</v>
      </c>
      <c r="J70" s="112" t="s">
        <v>336</v>
      </c>
      <c r="K70" s="112" t="s">
        <v>270</v>
      </c>
    </row>
    <row r="71" spans="1:11" x14ac:dyDescent="0.25">
      <c r="A71" s="112" t="s">
        <v>231</v>
      </c>
      <c r="B71" s="112" t="s">
        <v>424</v>
      </c>
      <c r="C71" s="112" t="s">
        <v>66</v>
      </c>
      <c r="D71" s="112" t="s">
        <v>556</v>
      </c>
      <c r="E71" s="112" t="s">
        <v>557</v>
      </c>
      <c r="F71" s="112" t="s">
        <v>452</v>
      </c>
      <c r="G71" s="112" t="s">
        <v>65</v>
      </c>
      <c r="H71" s="112" t="s">
        <v>424</v>
      </c>
      <c r="I71" s="112" t="s">
        <v>449</v>
      </c>
      <c r="J71" s="112" t="s">
        <v>423</v>
      </c>
      <c r="K71" s="112" t="s">
        <v>271</v>
      </c>
    </row>
    <row r="72" spans="1:11" x14ac:dyDescent="0.25">
      <c r="A72" s="112" t="s">
        <v>230</v>
      </c>
      <c r="B72" s="112" t="s">
        <v>446</v>
      </c>
      <c r="C72" s="112" t="s">
        <v>66</v>
      </c>
      <c r="D72" s="112" t="s">
        <v>556</v>
      </c>
      <c r="E72" s="112" t="s">
        <v>557</v>
      </c>
      <c r="F72" s="112" t="s">
        <v>452</v>
      </c>
      <c r="G72" s="112" t="s">
        <v>65</v>
      </c>
      <c r="H72" s="112" t="s">
        <v>424</v>
      </c>
      <c r="I72" s="112" t="s">
        <v>449</v>
      </c>
      <c r="J72" s="112" t="s">
        <v>447</v>
      </c>
      <c r="K72" s="112" t="s">
        <v>272</v>
      </c>
    </row>
    <row r="73" spans="1:11" x14ac:dyDescent="0.25">
      <c r="A73" s="112" t="s">
        <v>202</v>
      </c>
      <c r="B73" s="112" t="s">
        <v>327</v>
      </c>
      <c r="C73" s="112" t="s">
        <v>66</v>
      </c>
      <c r="D73" s="112" t="s">
        <v>556</v>
      </c>
      <c r="E73" s="112" t="s">
        <v>557</v>
      </c>
      <c r="F73" s="112" t="s">
        <v>452</v>
      </c>
      <c r="G73" s="112" t="s">
        <v>65</v>
      </c>
      <c r="H73" s="112" t="s">
        <v>424</v>
      </c>
      <c r="I73" s="112" t="s">
        <v>449</v>
      </c>
      <c r="J73" s="112" t="s">
        <v>326</v>
      </c>
      <c r="K73" s="112" t="s">
        <v>273</v>
      </c>
    </row>
    <row r="74" spans="1:11" x14ac:dyDescent="0.25">
      <c r="A74" s="112" t="s">
        <v>232</v>
      </c>
      <c r="B74" s="112" t="s">
        <v>375</v>
      </c>
      <c r="C74" s="112" t="s">
        <v>66</v>
      </c>
      <c r="D74" s="112" t="s">
        <v>556</v>
      </c>
      <c r="E74" s="112" t="s">
        <v>557</v>
      </c>
      <c r="F74" s="112" t="s">
        <v>452</v>
      </c>
      <c r="G74" s="112" t="s">
        <v>65</v>
      </c>
      <c r="H74" s="112" t="s">
        <v>424</v>
      </c>
      <c r="I74" s="112" t="s">
        <v>449</v>
      </c>
      <c r="J74" s="112" t="s">
        <v>376</v>
      </c>
      <c r="K74" s="112" t="s">
        <v>274</v>
      </c>
    </row>
    <row r="75" spans="1:11" x14ac:dyDescent="0.25">
      <c r="A75" s="112" t="s">
        <v>203</v>
      </c>
      <c r="B75" s="112" t="s">
        <v>378</v>
      </c>
      <c r="C75" s="112" t="s">
        <v>60</v>
      </c>
      <c r="D75" s="112" t="s">
        <v>39</v>
      </c>
      <c r="E75" s="112" t="s">
        <v>204</v>
      </c>
      <c r="F75" s="112" t="s">
        <v>205</v>
      </c>
      <c r="G75" s="112" t="s">
        <v>94</v>
      </c>
      <c r="H75" s="112" t="s">
        <v>205</v>
      </c>
      <c r="I75" s="112" t="s">
        <v>94</v>
      </c>
      <c r="J75" s="112" t="s">
        <v>377</v>
      </c>
      <c r="K75" s="112" t="s">
        <v>275</v>
      </c>
    </row>
    <row r="76" spans="1:11" x14ac:dyDescent="0.25">
      <c r="A76" s="112" t="s">
        <v>207</v>
      </c>
      <c r="B76" s="112" t="s">
        <v>380</v>
      </c>
      <c r="C76" s="112" t="s">
        <v>60</v>
      </c>
      <c r="D76" s="112" t="s">
        <v>39</v>
      </c>
      <c r="E76" s="112" t="s">
        <v>204</v>
      </c>
      <c r="F76" s="112" t="s">
        <v>205</v>
      </c>
      <c r="G76" s="112" t="s">
        <v>94</v>
      </c>
      <c r="H76" s="112" t="s">
        <v>205</v>
      </c>
      <c r="I76" s="112" t="s">
        <v>94</v>
      </c>
      <c r="J76" s="112" t="s">
        <v>377</v>
      </c>
      <c r="K76" s="112" t="s">
        <v>275</v>
      </c>
    </row>
    <row r="77" spans="1:11" x14ac:dyDescent="0.25">
      <c r="A77" s="112" t="s">
        <v>206</v>
      </c>
      <c r="B77" s="112" t="s">
        <v>352</v>
      </c>
      <c r="C77" s="112" t="s">
        <v>60</v>
      </c>
      <c r="D77" s="112" t="s">
        <v>39</v>
      </c>
      <c r="E77" s="112" t="s">
        <v>204</v>
      </c>
      <c r="F77" s="112" t="s">
        <v>205</v>
      </c>
      <c r="G77" s="112" t="s">
        <v>94</v>
      </c>
      <c r="H77" s="112" t="s">
        <v>205</v>
      </c>
      <c r="I77" s="112" t="s">
        <v>94</v>
      </c>
      <c r="J77" s="112" t="s">
        <v>349</v>
      </c>
      <c r="K77" s="112" t="s">
        <v>276</v>
      </c>
    </row>
    <row r="78" spans="1:11" x14ac:dyDescent="0.25">
      <c r="A78" s="112" t="s">
        <v>208</v>
      </c>
      <c r="B78" s="112" t="s">
        <v>379</v>
      </c>
      <c r="C78" s="112" t="s">
        <v>60</v>
      </c>
      <c r="D78" s="112" t="s">
        <v>39</v>
      </c>
      <c r="E78" s="112" t="s">
        <v>204</v>
      </c>
      <c r="F78" s="112" t="s">
        <v>205</v>
      </c>
      <c r="G78" s="112" t="s">
        <v>94</v>
      </c>
      <c r="H78" s="112" t="s">
        <v>205</v>
      </c>
      <c r="I78" s="112" t="s">
        <v>94</v>
      </c>
      <c r="J78" s="112" t="s">
        <v>377</v>
      </c>
      <c r="K78" s="112" t="s">
        <v>275</v>
      </c>
    </row>
    <row r="79" spans="1:11" x14ac:dyDescent="0.25">
      <c r="A79" s="112" t="s">
        <v>233</v>
      </c>
      <c r="B79" s="112" t="s">
        <v>426</v>
      </c>
      <c r="C79" s="112" t="s">
        <v>58</v>
      </c>
      <c r="D79" s="112" t="s">
        <v>46</v>
      </c>
      <c r="E79" s="112" t="s">
        <v>82</v>
      </c>
      <c r="F79" s="113" t="s">
        <v>122</v>
      </c>
      <c r="G79" s="113" t="s">
        <v>79</v>
      </c>
      <c r="H79" s="112" t="s">
        <v>122</v>
      </c>
      <c r="I79" s="112" t="s">
        <v>79</v>
      </c>
      <c r="J79" s="112" t="s">
        <v>425</v>
      </c>
      <c r="K79" s="112" t="s">
        <v>277</v>
      </c>
    </row>
    <row r="80" spans="1:11" x14ac:dyDescent="0.25">
      <c r="A80" s="112" t="s">
        <v>164</v>
      </c>
      <c r="B80" s="112" t="s">
        <v>400</v>
      </c>
      <c r="C80" s="112" t="s">
        <v>52</v>
      </c>
      <c r="D80" s="112" t="s">
        <v>575</v>
      </c>
      <c r="E80" s="112" t="s">
        <v>576</v>
      </c>
      <c r="F80" s="112" t="s">
        <v>53</v>
      </c>
      <c r="G80" s="112" t="s">
        <v>54</v>
      </c>
      <c r="H80" s="112" t="s">
        <v>165</v>
      </c>
      <c r="I80" s="112" t="s">
        <v>165</v>
      </c>
      <c r="J80" s="112" t="s">
        <v>399</v>
      </c>
      <c r="K80" s="112" t="s">
        <v>278</v>
      </c>
    </row>
    <row r="81" spans="1:11" x14ac:dyDescent="0.25">
      <c r="A81" s="112" t="s">
        <v>130</v>
      </c>
      <c r="B81" s="112" t="s">
        <v>313</v>
      </c>
      <c r="C81" s="112" t="s">
        <v>90</v>
      </c>
      <c r="D81" s="112" t="s">
        <v>220</v>
      </c>
      <c r="E81" s="112" t="s">
        <v>221</v>
      </c>
      <c r="F81" s="112" t="s">
        <v>279</v>
      </c>
      <c r="G81" s="112" t="s">
        <v>280</v>
      </c>
      <c r="H81" s="112" t="s">
        <v>235</v>
      </c>
      <c r="I81" s="112" t="s">
        <v>234</v>
      </c>
      <c r="J81" s="112" t="s">
        <v>320</v>
      </c>
      <c r="K81" s="112" t="s">
        <v>281</v>
      </c>
    </row>
    <row r="82" spans="1:11" x14ac:dyDescent="0.25">
      <c r="A82" s="112" t="s">
        <v>131</v>
      </c>
      <c r="B82" s="112" t="s">
        <v>314</v>
      </c>
      <c r="C82" s="112" t="s">
        <v>90</v>
      </c>
      <c r="D82" s="112" t="s">
        <v>220</v>
      </c>
      <c r="E82" s="112" t="s">
        <v>221</v>
      </c>
      <c r="F82" s="112" t="s">
        <v>279</v>
      </c>
      <c r="G82" s="112" t="s">
        <v>280</v>
      </c>
      <c r="H82" s="112" t="s">
        <v>235</v>
      </c>
      <c r="I82" s="112" t="s">
        <v>234</v>
      </c>
      <c r="J82" s="112" t="s">
        <v>320</v>
      </c>
      <c r="K82" s="112" t="s">
        <v>281</v>
      </c>
    </row>
    <row r="83" spans="1:11" x14ac:dyDescent="0.25">
      <c r="A83" s="112" t="s">
        <v>132</v>
      </c>
      <c r="B83" s="112" t="s">
        <v>389</v>
      </c>
      <c r="C83" s="112" t="s">
        <v>90</v>
      </c>
      <c r="D83" s="112" t="s">
        <v>220</v>
      </c>
      <c r="E83" s="112" t="s">
        <v>221</v>
      </c>
      <c r="F83" s="112" t="s">
        <v>279</v>
      </c>
      <c r="G83" s="112" t="s">
        <v>280</v>
      </c>
      <c r="H83" s="112" t="s">
        <v>235</v>
      </c>
      <c r="I83" s="112" t="s">
        <v>234</v>
      </c>
      <c r="J83" s="112" t="s">
        <v>382</v>
      </c>
      <c r="K83" s="112" t="s">
        <v>282</v>
      </c>
    </row>
    <row r="84" spans="1:11" x14ac:dyDescent="0.25">
      <c r="A84" s="112" t="s">
        <v>133</v>
      </c>
      <c r="B84" s="112" t="s">
        <v>390</v>
      </c>
      <c r="C84" s="112" t="s">
        <v>90</v>
      </c>
      <c r="D84" s="112" t="s">
        <v>220</v>
      </c>
      <c r="E84" s="112" t="s">
        <v>221</v>
      </c>
      <c r="F84" s="112" t="s">
        <v>279</v>
      </c>
      <c r="G84" s="112" t="s">
        <v>280</v>
      </c>
      <c r="H84" s="112" t="s">
        <v>235</v>
      </c>
      <c r="I84" s="112" t="s">
        <v>234</v>
      </c>
      <c r="J84" s="112" t="s">
        <v>382</v>
      </c>
      <c r="K84" s="112" t="s">
        <v>282</v>
      </c>
    </row>
    <row r="85" spans="1:11" x14ac:dyDescent="0.25">
      <c r="A85" s="112" t="s">
        <v>155</v>
      </c>
      <c r="B85" s="112" t="s">
        <v>437</v>
      </c>
      <c r="C85" s="112" t="s">
        <v>90</v>
      </c>
      <c r="D85" s="112" t="s">
        <v>220</v>
      </c>
      <c r="E85" s="112" t="s">
        <v>221</v>
      </c>
      <c r="F85" s="112" t="s">
        <v>279</v>
      </c>
      <c r="G85" s="112" t="s">
        <v>280</v>
      </c>
      <c r="H85" s="112" t="s">
        <v>235</v>
      </c>
      <c r="I85" s="112" t="s">
        <v>234</v>
      </c>
      <c r="J85" s="112" t="s">
        <v>436</v>
      </c>
      <c r="K85" s="112" t="s">
        <v>283</v>
      </c>
    </row>
    <row r="86" spans="1:11" x14ac:dyDescent="0.25">
      <c r="A86" s="112" t="s">
        <v>134</v>
      </c>
      <c r="B86" s="112" t="s">
        <v>315</v>
      </c>
      <c r="C86" s="112" t="s">
        <v>90</v>
      </c>
      <c r="D86" s="112" t="s">
        <v>220</v>
      </c>
      <c r="E86" s="112" t="s">
        <v>221</v>
      </c>
      <c r="F86" s="112" t="s">
        <v>279</v>
      </c>
      <c r="G86" s="112" t="s">
        <v>280</v>
      </c>
      <c r="H86" s="112" t="s">
        <v>235</v>
      </c>
      <c r="I86" s="112" t="s">
        <v>234</v>
      </c>
      <c r="J86" s="112" t="s">
        <v>320</v>
      </c>
      <c r="K86" s="112" t="s">
        <v>281</v>
      </c>
    </row>
    <row r="87" spans="1:11" x14ac:dyDescent="0.25">
      <c r="A87" s="112" t="s">
        <v>136</v>
      </c>
      <c r="B87" s="112" t="s">
        <v>316</v>
      </c>
      <c r="C87" s="112" t="s">
        <v>90</v>
      </c>
      <c r="D87" s="112" t="s">
        <v>220</v>
      </c>
      <c r="E87" s="112" t="s">
        <v>221</v>
      </c>
      <c r="F87" s="112" t="s">
        <v>279</v>
      </c>
      <c r="G87" s="112" t="s">
        <v>280</v>
      </c>
      <c r="H87" s="112" t="s">
        <v>235</v>
      </c>
      <c r="I87" s="112" t="s">
        <v>234</v>
      </c>
      <c r="J87" s="112" t="s">
        <v>320</v>
      </c>
      <c r="K87" s="112" t="s">
        <v>281</v>
      </c>
    </row>
    <row r="88" spans="1:11" x14ac:dyDescent="0.25">
      <c r="A88" s="112" t="s">
        <v>152</v>
      </c>
      <c r="B88" s="112" t="s">
        <v>317</v>
      </c>
      <c r="C88" s="112" t="s">
        <v>90</v>
      </c>
      <c r="D88" s="112" t="s">
        <v>220</v>
      </c>
      <c r="E88" s="112" t="s">
        <v>221</v>
      </c>
      <c r="F88" s="112" t="s">
        <v>279</v>
      </c>
      <c r="G88" s="112" t="s">
        <v>280</v>
      </c>
      <c r="H88" s="112" t="s">
        <v>235</v>
      </c>
      <c r="I88" s="112" t="s">
        <v>234</v>
      </c>
      <c r="J88" s="112" t="s">
        <v>320</v>
      </c>
      <c r="K88" s="112" t="s">
        <v>281</v>
      </c>
    </row>
    <row r="89" spans="1:11" x14ac:dyDescent="0.25">
      <c r="A89" s="112" t="s">
        <v>138</v>
      </c>
      <c r="B89" s="112" t="s">
        <v>318</v>
      </c>
      <c r="C89" s="112" t="s">
        <v>90</v>
      </c>
      <c r="D89" s="112" t="s">
        <v>220</v>
      </c>
      <c r="E89" s="112" t="s">
        <v>221</v>
      </c>
      <c r="F89" s="112" t="s">
        <v>279</v>
      </c>
      <c r="G89" s="112" t="s">
        <v>280</v>
      </c>
      <c r="H89" s="112" t="s">
        <v>235</v>
      </c>
      <c r="I89" s="112" t="s">
        <v>234</v>
      </c>
      <c r="J89" s="112" t="s">
        <v>320</v>
      </c>
      <c r="K89" s="112" t="s">
        <v>281</v>
      </c>
    </row>
    <row r="90" spans="1:11" x14ac:dyDescent="0.25">
      <c r="A90" s="112" t="s">
        <v>139</v>
      </c>
      <c r="B90" s="112" t="s">
        <v>438</v>
      </c>
      <c r="C90" s="112" t="s">
        <v>90</v>
      </c>
      <c r="D90" s="112" t="s">
        <v>220</v>
      </c>
      <c r="E90" s="112" t="s">
        <v>221</v>
      </c>
      <c r="F90" s="112" t="s">
        <v>279</v>
      </c>
      <c r="G90" s="112" t="s">
        <v>280</v>
      </c>
      <c r="H90" s="112" t="s">
        <v>235</v>
      </c>
      <c r="I90" s="112" t="s">
        <v>234</v>
      </c>
      <c r="J90" s="112" t="s">
        <v>436</v>
      </c>
      <c r="K90" s="112" t="s">
        <v>283</v>
      </c>
    </row>
    <row r="91" spans="1:11" x14ac:dyDescent="0.25">
      <c r="A91" s="112" t="s">
        <v>137</v>
      </c>
      <c r="B91" s="112" t="s">
        <v>391</v>
      </c>
      <c r="C91" s="112" t="s">
        <v>90</v>
      </c>
      <c r="D91" s="112" t="s">
        <v>220</v>
      </c>
      <c r="E91" s="112" t="s">
        <v>221</v>
      </c>
      <c r="F91" s="112" t="s">
        <v>279</v>
      </c>
      <c r="G91" s="112" t="s">
        <v>280</v>
      </c>
      <c r="H91" s="112" t="s">
        <v>235</v>
      </c>
      <c r="I91" s="112" t="s">
        <v>234</v>
      </c>
      <c r="J91" s="112" t="s">
        <v>382</v>
      </c>
      <c r="K91" s="112" t="s">
        <v>282</v>
      </c>
    </row>
    <row r="92" spans="1:11" x14ac:dyDescent="0.25">
      <c r="A92" s="112" t="s">
        <v>142</v>
      </c>
      <c r="B92" s="112" t="s">
        <v>439</v>
      </c>
      <c r="C92" s="112" t="s">
        <v>90</v>
      </c>
      <c r="D92" s="112" t="s">
        <v>220</v>
      </c>
      <c r="E92" s="112" t="s">
        <v>221</v>
      </c>
      <c r="F92" s="112" t="s">
        <v>279</v>
      </c>
      <c r="G92" s="112" t="s">
        <v>280</v>
      </c>
      <c r="H92" s="112" t="s">
        <v>235</v>
      </c>
      <c r="I92" s="112" t="s">
        <v>234</v>
      </c>
      <c r="J92" s="112" t="s">
        <v>436</v>
      </c>
      <c r="K92" s="112" t="s">
        <v>283</v>
      </c>
    </row>
    <row r="93" spans="1:11" x14ac:dyDescent="0.25">
      <c r="A93" s="112" t="s">
        <v>610</v>
      </c>
      <c r="B93" s="112" t="s">
        <v>611</v>
      </c>
      <c r="C93" s="112" t="s">
        <v>90</v>
      </c>
      <c r="D93" s="112" t="s">
        <v>220</v>
      </c>
      <c r="E93" s="112" t="s">
        <v>221</v>
      </c>
      <c r="F93" s="112" t="s">
        <v>279</v>
      </c>
      <c r="G93" s="112" t="s">
        <v>280</v>
      </c>
      <c r="H93" s="112" t="s">
        <v>235</v>
      </c>
      <c r="I93" s="112" t="s">
        <v>234</v>
      </c>
      <c r="J93" s="112" t="s">
        <v>320</v>
      </c>
      <c r="K93" s="112" t="s">
        <v>281</v>
      </c>
    </row>
    <row r="94" spans="1:11" x14ac:dyDescent="0.25">
      <c r="A94" s="112" t="s">
        <v>156</v>
      </c>
      <c r="B94" s="112" t="s">
        <v>440</v>
      </c>
      <c r="C94" s="112" t="s">
        <v>90</v>
      </c>
      <c r="D94" s="112" t="s">
        <v>220</v>
      </c>
      <c r="E94" s="112" t="s">
        <v>221</v>
      </c>
      <c r="F94" s="112" t="s">
        <v>279</v>
      </c>
      <c r="G94" s="112" t="s">
        <v>280</v>
      </c>
      <c r="H94" s="112" t="s">
        <v>235</v>
      </c>
      <c r="I94" s="112" t="s">
        <v>234</v>
      </c>
      <c r="J94" s="112" t="s">
        <v>436</v>
      </c>
      <c r="K94" s="112" t="s">
        <v>283</v>
      </c>
    </row>
    <row r="95" spans="1:11" x14ac:dyDescent="0.25">
      <c r="A95" s="112" t="s">
        <v>154</v>
      </c>
      <c r="B95" s="112" t="s">
        <v>392</v>
      </c>
      <c r="C95" s="112" t="s">
        <v>90</v>
      </c>
      <c r="D95" s="112" t="s">
        <v>220</v>
      </c>
      <c r="E95" s="112" t="s">
        <v>221</v>
      </c>
      <c r="F95" s="112" t="s">
        <v>279</v>
      </c>
      <c r="G95" s="112" t="s">
        <v>280</v>
      </c>
      <c r="H95" s="112" t="s">
        <v>235</v>
      </c>
      <c r="I95" s="112" t="s">
        <v>234</v>
      </c>
      <c r="J95" s="112" t="s">
        <v>382</v>
      </c>
      <c r="K95" s="112" t="s">
        <v>282</v>
      </c>
    </row>
    <row r="96" spans="1:11" x14ac:dyDescent="0.25">
      <c r="A96" s="112" t="s">
        <v>141</v>
      </c>
      <c r="B96" s="112" t="s">
        <v>308</v>
      </c>
      <c r="C96" s="112" t="s">
        <v>101</v>
      </c>
      <c r="D96" s="112" t="s">
        <v>220</v>
      </c>
      <c r="E96" s="112" t="s">
        <v>221</v>
      </c>
      <c r="F96" s="112" t="s">
        <v>279</v>
      </c>
      <c r="G96" s="112" t="s">
        <v>280</v>
      </c>
      <c r="H96" s="112" t="s">
        <v>235</v>
      </c>
      <c r="I96" s="112" t="s">
        <v>234</v>
      </c>
      <c r="J96" s="112" t="s">
        <v>309</v>
      </c>
      <c r="K96" s="112" t="s">
        <v>242</v>
      </c>
    </row>
    <row r="97" spans="1:11" x14ac:dyDescent="0.25">
      <c r="A97" s="112" t="s">
        <v>135</v>
      </c>
      <c r="B97" s="112" t="s">
        <v>393</v>
      </c>
      <c r="C97" s="112" t="s">
        <v>90</v>
      </c>
      <c r="D97" s="112" t="s">
        <v>220</v>
      </c>
      <c r="E97" s="112" t="s">
        <v>221</v>
      </c>
      <c r="F97" s="112" t="s">
        <v>279</v>
      </c>
      <c r="G97" s="112" t="s">
        <v>280</v>
      </c>
      <c r="H97" s="112" t="s">
        <v>235</v>
      </c>
      <c r="I97" s="112" t="s">
        <v>234</v>
      </c>
      <c r="J97" s="112" t="s">
        <v>382</v>
      </c>
      <c r="K97" s="112" t="s">
        <v>282</v>
      </c>
    </row>
    <row r="98" spans="1:11" x14ac:dyDescent="0.25">
      <c r="A98" s="112" t="s">
        <v>140</v>
      </c>
      <c r="B98" s="112" t="s">
        <v>394</v>
      </c>
      <c r="C98" s="112" t="s">
        <v>90</v>
      </c>
      <c r="D98" s="112" t="s">
        <v>220</v>
      </c>
      <c r="E98" s="112" t="s">
        <v>221</v>
      </c>
      <c r="F98" s="112" t="s">
        <v>279</v>
      </c>
      <c r="G98" s="112" t="s">
        <v>280</v>
      </c>
      <c r="H98" s="112" t="s">
        <v>235</v>
      </c>
      <c r="I98" s="112" t="s">
        <v>234</v>
      </c>
      <c r="J98" s="112" t="s">
        <v>382</v>
      </c>
      <c r="K98" s="112" t="s">
        <v>282</v>
      </c>
    </row>
    <row r="99" spans="1:11" x14ac:dyDescent="0.25">
      <c r="A99" s="112" t="s">
        <v>143</v>
      </c>
      <c r="B99" s="112" t="s">
        <v>441</v>
      </c>
      <c r="C99" s="112" t="s">
        <v>90</v>
      </c>
      <c r="D99" s="112" t="s">
        <v>220</v>
      </c>
      <c r="E99" s="112" t="s">
        <v>221</v>
      </c>
      <c r="F99" s="112" t="s">
        <v>279</v>
      </c>
      <c r="G99" s="112" t="s">
        <v>280</v>
      </c>
      <c r="H99" s="112" t="s">
        <v>235</v>
      </c>
      <c r="I99" s="112" t="s">
        <v>234</v>
      </c>
      <c r="J99" s="112" t="s">
        <v>436</v>
      </c>
      <c r="K99" s="112" t="s">
        <v>283</v>
      </c>
    </row>
    <row r="100" spans="1:11" x14ac:dyDescent="0.25">
      <c r="A100" s="112" t="s">
        <v>144</v>
      </c>
      <c r="B100" s="112" t="s">
        <v>442</v>
      </c>
      <c r="C100" s="112" t="s">
        <v>90</v>
      </c>
      <c r="D100" s="112" t="s">
        <v>220</v>
      </c>
      <c r="E100" s="112" t="s">
        <v>221</v>
      </c>
      <c r="F100" s="112" t="s">
        <v>279</v>
      </c>
      <c r="G100" s="112" t="s">
        <v>280</v>
      </c>
      <c r="H100" s="112" t="s">
        <v>235</v>
      </c>
      <c r="I100" s="112" t="s">
        <v>234</v>
      </c>
      <c r="J100" s="112" t="s">
        <v>436</v>
      </c>
      <c r="K100" s="112" t="s">
        <v>283</v>
      </c>
    </row>
    <row r="101" spans="1:11" x14ac:dyDescent="0.25">
      <c r="A101" s="112" t="s">
        <v>146</v>
      </c>
      <c r="B101" s="112" t="s">
        <v>443</v>
      </c>
      <c r="C101" s="112" t="s">
        <v>90</v>
      </c>
      <c r="D101" s="112" t="s">
        <v>220</v>
      </c>
      <c r="E101" s="112" t="s">
        <v>221</v>
      </c>
      <c r="F101" s="112" t="s">
        <v>279</v>
      </c>
      <c r="G101" s="112" t="s">
        <v>280</v>
      </c>
      <c r="H101" s="112" t="s">
        <v>235</v>
      </c>
      <c r="I101" s="112" t="s">
        <v>234</v>
      </c>
      <c r="J101" s="112" t="s">
        <v>436</v>
      </c>
      <c r="K101" s="112" t="s">
        <v>283</v>
      </c>
    </row>
    <row r="102" spans="1:11" x14ac:dyDescent="0.25">
      <c r="A102" s="112" t="s">
        <v>145</v>
      </c>
      <c r="B102" s="112" t="s">
        <v>395</v>
      </c>
      <c r="C102" s="112" t="s">
        <v>90</v>
      </c>
      <c r="D102" s="112" t="s">
        <v>220</v>
      </c>
      <c r="E102" s="112" t="s">
        <v>221</v>
      </c>
      <c r="F102" s="112" t="s">
        <v>279</v>
      </c>
      <c r="G102" s="112" t="s">
        <v>280</v>
      </c>
      <c r="H102" s="112" t="s">
        <v>235</v>
      </c>
      <c r="I102" s="112" t="s">
        <v>234</v>
      </c>
      <c r="J102" s="112" t="s">
        <v>382</v>
      </c>
      <c r="K102" s="112" t="s">
        <v>282</v>
      </c>
    </row>
    <row r="103" spans="1:11" x14ac:dyDescent="0.25">
      <c r="A103" s="112" t="s">
        <v>147</v>
      </c>
      <c r="B103" s="112" t="s">
        <v>396</v>
      </c>
      <c r="C103" s="112" t="s">
        <v>90</v>
      </c>
      <c r="D103" s="112" t="s">
        <v>220</v>
      </c>
      <c r="E103" s="112" t="s">
        <v>221</v>
      </c>
      <c r="F103" s="112" t="s">
        <v>279</v>
      </c>
      <c r="G103" s="112" t="s">
        <v>280</v>
      </c>
      <c r="H103" s="112" t="s">
        <v>235</v>
      </c>
      <c r="I103" s="112" t="s">
        <v>234</v>
      </c>
      <c r="J103" s="112" t="s">
        <v>382</v>
      </c>
      <c r="K103" s="112" t="s">
        <v>282</v>
      </c>
    </row>
    <row r="104" spans="1:11" x14ac:dyDescent="0.25">
      <c r="A104" s="112" t="s">
        <v>148</v>
      </c>
      <c r="B104" s="112" t="s">
        <v>397</v>
      </c>
      <c r="C104" s="112" t="s">
        <v>90</v>
      </c>
      <c r="D104" s="112" t="s">
        <v>220</v>
      </c>
      <c r="E104" s="112" t="s">
        <v>221</v>
      </c>
      <c r="F104" s="112" t="s">
        <v>279</v>
      </c>
      <c r="G104" s="112" t="s">
        <v>280</v>
      </c>
      <c r="H104" s="112" t="s">
        <v>235</v>
      </c>
      <c r="I104" s="112" t="s">
        <v>234</v>
      </c>
      <c r="J104" s="112" t="s">
        <v>382</v>
      </c>
      <c r="K104" s="112" t="s">
        <v>282</v>
      </c>
    </row>
    <row r="105" spans="1:11" x14ac:dyDescent="0.25">
      <c r="A105" s="112" t="s">
        <v>149</v>
      </c>
      <c r="B105" s="112" t="s">
        <v>444</v>
      </c>
      <c r="C105" s="112" t="s">
        <v>90</v>
      </c>
      <c r="D105" s="112" t="s">
        <v>220</v>
      </c>
      <c r="E105" s="112" t="s">
        <v>221</v>
      </c>
      <c r="F105" s="112" t="s">
        <v>279</v>
      </c>
      <c r="G105" s="112" t="s">
        <v>280</v>
      </c>
      <c r="H105" s="112" t="s">
        <v>235</v>
      </c>
      <c r="I105" s="112" t="s">
        <v>234</v>
      </c>
      <c r="J105" s="112" t="s">
        <v>436</v>
      </c>
      <c r="K105" s="112" t="s">
        <v>283</v>
      </c>
    </row>
    <row r="106" spans="1:11" x14ac:dyDescent="0.25">
      <c r="A106" s="112" t="s">
        <v>150</v>
      </c>
      <c r="B106" s="112" t="s">
        <v>319</v>
      </c>
      <c r="C106" s="112" t="s">
        <v>90</v>
      </c>
      <c r="D106" s="112" t="s">
        <v>220</v>
      </c>
      <c r="E106" s="112" t="s">
        <v>221</v>
      </c>
      <c r="F106" s="112" t="s">
        <v>279</v>
      </c>
      <c r="G106" s="112" t="s">
        <v>280</v>
      </c>
      <c r="H106" s="112" t="s">
        <v>235</v>
      </c>
      <c r="I106" s="112" t="s">
        <v>234</v>
      </c>
      <c r="J106" s="112" t="s">
        <v>320</v>
      </c>
      <c r="K106" s="112" t="s">
        <v>281</v>
      </c>
    </row>
    <row r="107" spans="1:11" x14ac:dyDescent="0.25">
      <c r="A107" s="112" t="s">
        <v>151</v>
      </c>
      <c r="B107" s="112" t="s">
        <v>398</v>
      </c>
      <c r="C107" s="112" t="s">
        <v>90</v>
      </c>
      <c r="D107" s="112" t="s">
        <v>220</v>
      </c>
      <c r="E107" s="112" t="s">
        <v>221</v>
      </c>
      <c r="F107" s="112" t="s">
        <v>279</v>
      </c>
      <c r="G107" s="112" t="s">
        <v>280</v>
      </c>
      <c r="H107" s="112" t="s">
        <v>235</v>
      </c>
      <c r="I107" s="112" t="s">
        <v>234</v>
      </c>
      <c r="J107" s="112" t="s">
        <v>382</v>
      </c>
      <c r="K107" s="112" t="s">
        <v>282</v>
      </c>
    </row>
    <row r="108" spans="1:11" x14ac:dyDescent="0.25">
      <c r="A108" s="112" t="s">
        <v>153</v>
      </c>
      <c r="B108" s="112" t="s">
        <v>445</v>
      </c>
      <c r="C108" s="112" t="s">
        <v>90</v>
      </c>
      <c r="D108" s="112" t="s">
        <v>220</v>
      </c>
      <c r="E108" s="112" t="s">
        <v>221</v>
      </c>
      <c r="F108" s="112" t="s">
        <v>279</v>
      </c>
      <c r="G108" s="112" t="s">
        <v>280</v>
      </c>
      <c r="H108" s="112" t="s">
        <v>235</v>
      </c>
      <c r="I108" s="112" t="s">
        <v>234</v>
      </c>
      <c r="J108" s="112" t="s">
        <v>436</v>
      </c>
      <c r="K108" s="112" t="s">
        <v>283</v>
      </c>
    </row>
    <row r="109" spans="1:11" x14ac:dyDescent="0.25">
      <c r="A109" s="112" t="s">
        <v>110</v>
      </c>
      <c r="B109" s="112" t="s">
        <v>428</v>
      </c>
      <c r="C109" s="112" t="s">
        <v>66</v>
      </c>
      <c r="D109" s="112" t="s">
        <v>450</v>
      </c>
      <c r="E109" s="112" t="s">
        <v>451</v>
      </c>
      <c r="F109" s="112" t="s">
        <v>452</v>
      </c>
      <c r="G109" s="112" t="s">
        <v>65</v>
      </c>
      <c r="H109" s="112" t="s">
        <v>452</v>
      </c>
      <c r="I109" s="112" t="s">
        <v>65</v>
      </c>
      <c r="J109" s="112" t="s">
        <v>427</v>
      </c>
      <c r="K109" s="112" t="s">
        <v>284</v>
      </c>
    </row>
    <row r="110" spans="1:11" x14ac:dyDescent="0.25">
      <c r="A110" s="112" t="s">
        <v>109</v>
      </c>
      <c r="B110" s="112" t="s">
        <v>347</v>
      </c>
      <c r="C110" s="112" t="s">
        <v>66</v>
      </c>
      <c r="D110" s="112" t="s">
        <v>291</v>
      </c>
      <c r="E110" s="112" t="s">
        <v>292</v>
      </c>
      <c r="F110" s="112" t="s">
        <v>452</v>
      </c>
      <c r="G110" s="112" t="s">
        <v>65</v>
      </c>
      <c r="H110" s="112" t="s">
        <v>452</v>
      </c>
      <c r="I110" s="112" t="s">
        <v>65</v>
      </c>
      <c r="J110" s="112" t="s">
        <v>346</v>
      </c>
      <c r="K110" s="112" t="s">
        <v>285</v>
      </c>
    </row>
    <row r="111" spans="1:11" x14ac:dyDescent="0.25">
      <c r="A111" s="112" t="s">
        <v>116</v>
      </c>
      <c r="B111" s="112" t="s">
        <v>353</v>
      </c>
      <c r="C111" s="112" t="s">
        <v>66</v>
      </c>
      <c r="D111" s="112" t="s">
        <v>289</v>
      </c>
      <c r="E111" s="112" t="s">
        <v>290</v>
      </c>
      <c r="F111" s="112" t="s">
        <v>452</v>
      </c>
      <c r="G111" s="112" t="s">
        <v>65</v>
      </c>
      <c r="H111" s="112" t="s">
        <v>452</v>
      </c>
      <c r="I111" s="112" t="s">
        <v>65</v>
      </c>
      <c r="J111" s="112" t="s">
        <v>350</v>
      </c>
      <c r="K111" s="112" t="s">
        <v>286</v>
      </c>
    </row>
    <row r="112" spans="1:11" x14ac:dyDescent="0.25">
      <c r="A112" s="112" t="s">
        <v>117</v>
      </c>
      <c r="B112" s="112" t="s">
        <v>354</v>
      </c>
      <c r="C112" s="112" t="s">
        <v>66</v>
      </c>
      <c r="D112" s="112" t="s">
        <v>289</v>
      </c>
      <c r="E112" s="112" t="s">
        <v>290</v>
      </c>
      <c r="F112" s="112" t="s">
        <v>452</v>
      </c>
      <c r="G112" s="112" t="s">
        <v>65</v>
      </c>
      <c r="H112" s="112" t="s">
        <v>452</v>
      </c>
      <c r="I112" s="112" t="s">
        <v>65</v>
      </c>
      <c r="J112" s="112" t="s">
        <v>350</v>
      </c>
      <c r="K112" s="112" t="s">
        <v>286</v>
      </c>
    </row>
    <row r="113" spans="1:11" x14ac:dyDescent="0.25">
      <c r="A113" s="112" t="s">
        <v>118</v>
      </c>
      <c r="B113" s="112" t="s">
        <v>355</v>
      </c>
      <c r="C113" s="112" t="s">
        <v>66</v>
      </c>
      <c r="D113" s="112" t="s">
        <v>289</v>
      </c>
      <c r="E113" s="112" t="s">
        <v>290</v>
      </c>
      <c r="F113" s="112" t="s">
        <v>452</v>
      </c>
      <c r="G113" s="112" t="s">
        <v>65</v>
      </c>
      <c r="H113" s="112" t="s">
        <v>452</v>
      </c>
      <c r="I113" s="112" t="s">
        <v>65</v>
      </c>
      <c r="J113" s="112" t="s">
        <v>350</v>
      </c>
      <c r="K113" s="112" t="s">
        <v>286</v>
      </c>
    </row>
    <row r="114" spans="1:11" x14ac:dyDescent="0.25">
      <c r="A114" s="112" t="s">
        <v>111</v>
      </c>
      <c r="B114" s="112" t="s">
        <v>339</v>
      </c>
      <c r="C114" s="112" t="s">
        <v>66</v>
      </c>
      <c r="D114" s="112" t="s">
        <v>293</v>
      </c>
      <c r="E114" s="112" t="s">
        <v>294</v>
      </c>
      <c r="F114" s="112" t="s">
        <v>452</v>
      </c>
      <c r="G114" s="112" t="s">
        <v>65</v>
      </c>
      <c r="H114" s="112" t="s">
        <v>452</v>
      </c>
      <c r="I114" s="112" t="s">
        <v>65</v>
      </c>
      <c r="J114" s="112" t="s">
        <v>338</v>
      </c>
      <c r="K114" s="112" t="s">
        <v>287</v>
      </c>
    </row>
    <row r="115" spans="1:11" x14ac:dyDescent="0.25"/>
  </sheetData>
  <autoFilter ref="A4:K4" xr:uid="{C7CEE2AE-B4A4-4D75-B235-FDB9FC99F846}"/>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76C9-664A-4468-ADC3-66D6D897D0E9}">
  <dimension ref="A1:I61"/>
  <sheetViews>
    <sheetView workbookViewId="0">
      <pane xSplit="3" ySplit="4" topLeftCell="D5" activePane="bottomRight" state="frozen"/>
      <selection pane="topRight" activeCell="D1" sqref="D1"/>
      <selection pane="bottomLeft" activeCell="A2" sqref="A2"/>
      <selection pane="bottomRight"/>
    </sheetView>
  </sheetViews>
  <sheetFormatPr defaultColWidth="0" defaultRowHeight="15" zeroHeight="1" x14ac:dyDescent="0.25"/>
  <cols>
    <col min="1" max="1" width="8.28515625" bestFit="1" customWidth="1"/>
    <col min="2" max="2" width="49.85546875" bestFit="1" customWidth="1"/>
    <col min="3" max="3" width="22.140625" customWidth="1"/>
    <col min="4" max="4" width="7" style="94" customWidth="1"/>
    <col min="5" max="5" width="57.85546875" bestFit="1" customWidth="1"/>
    <col min="6" max="6" width="62.42578125" bestFit="1" customWidth="1"/>
    <col min="7" max="7" width="26.85546875" customWidth="1"/>
    <col min="8" max="9" width="0" hidden="1" customWidth="1"/>
    <col min="10" max="16384" width="8.85546875" hidden="1"/>
  </cols>
  <sheetData>
    <row r="1" spans="1:7" s="3" customFormat="1" ht="4.1500000000000004" customHeight="1" x14ac:dyDescent="0.25">
      <c r="D1" s="100"/>
    </row>
    <row r="2" spans="1:7" s="3" customFormat="1" ht="30" customHeight="1" x14ac:dyDescent="0.25">
      <c r="A2" s="118" t="s">
        <v>627</v>
      </c>
      <c r="B2" s="116"/>
      <c r="C2" s="116"/>
      <c r="D2" s="117"/>
      <c r="E2" s="116"/>
      <c r="F2" s="116"/>
      <c r="G2" s="116"/>
    </row>
    <row r="3" spans="1:7" s="3" customFormat="1" ht="4.1500000000000004" customHeight="1" x14ac:dyDescent="0.25">
      <c r="D3" s="100"/>
    </row>
    <row r="4" spans="1:7" ht="60" x14ac:dyDescent="0.25">
      <c r="A4" s="114" t="s">
        <v>546</v>
      </c>
      <c r="B4" s="115" t="s">
        <v>547</v>
      </c>
      <c r="C4" s="115" t="s">
        <v>567</v>
      </c>
      <c r="D4" s="114" t="s">
        <v>548</v>
      </c>
      <c r="E4" s="114" t="s">
        <v>568</v>
      </c>
      <c r="F4" s="115" t="s">
        <v>569</v>
      </c>
      <c r="G4" s="115" t="s">
        <v>570</v>
      </c>
    </row>
    <row r="5" spans="1:7" x14ac:dyDescent="0.25">
      <c r="A5" s="58" t="s">
        <v>2</v>
      </c>
      <c r="B5" s="58" t="s">
        <v>86</v>
      </c>
      <c r="C5" s="58" t="s">
        <v>571</v>
      </c>
      <c r="D5" s="91" t="s">
        <v>0</v>
      </c>
      <c r="E5" s="58" t="s">
        <v>593</v>
      </c>
      <c r="F5" s="58" t="s">
        <v>593</v>
      </c>
      <c r="G5" s="71"/>
    </row>
    <row r="6" spans="1:7" x14ac:dyDescent="0.25">
      <c r="A6" s="58" t="s">
        <v>7</v>
      </c>
      <c r="B6" s="58" t="s">
        <v>78</v>
      </c>
      <c r="C6" s="58" t="s">
        <v>60</v>
      </c>
      <c r="D6" s="91" t="s">
        <v>5</v>
      </c>
      <c r="E6" s="58" t="s">
        <v>594</v>
      </c>
      <c r="F6" s="58" t="s">
        <v>594</v>
      </c>
      <c r="G6" s="71"/>
    </row>
    <row r="7" spans="1:7" x14ac:dyDescent="0.25">
      <c r="A7" s="58" t="s">
        <v>13</v>
      </c>
      <c r="B7" s="58" t="s">
        <v>70</v>
      </c>
      <c r="C7" s="58" t="s">
        <v>57</v>
      </c>
      <c r="D7" s="91" t="s">
        <v>11</v>
      </c>
      <c r="E7" s="71" t="s">
        <v>69</v>
      </c>
      <c r="F7" s="72" t="s">
        <v>69</v>
      </c>
      <c r="G7" s="71"/>
    </row>
    <row r="8" spans="1:7" x14ac:dyDescent="0.25">
      <c r="A8" s="58" t="s">
        <v>14</v>
      </c>
      <c r="B8" s="58" t="s">
        <v>71</v>
      </c>
      <c r="C8" s="58" t="s">
        <v>57</v>
      </c>
      <c r="D8" s="91" t="s">
        <v>11</v>
      </c>
      <c r="E8" s="71" t="s">
        <v>69</v>
      </c>
      <c r="F8" s="72" t="s">
        <v>69</v>
      </c>
      <c r="G8" s="71"/>
    </row>
    <row r="9" spans="1:7" x14ac:dyDescent="0.25">
      <c r="A9" s="58" t="s">
        <v>15</v>
      </c>
      <c r="B9" s="58" t="s">
        <v>67</v>
      </c>
      <c r="C9" s="58" t="s">
        <v>66</v>
      </c>
      <c r="D9" s="91" t="s">
        <v>3</v>
      </c>
      <c r="E9" s="72" t="s">
        <v>595</v>
      </c>
      <c r="F9" s="72" t="s">
        <v>595</v>
      </c>
      <c r="G9" s="71"/>
    </row>
    <row r="10" spans="1:7" x14ac:dyDescent="0.25">
      <c r="A10" s="58" t="s">
        <v>16</v>
      </c>
      <c r="B10" s="58" t="s">
        <v>68</v>
      </c>
      <c r="C10" s="58" t="s">
        <v>57</v>
      </c>
      <c r="D10" s="91" t="s">
        <v>11</v>
      </c>
      <c r="E10" s="72" t="s">
        <v>595</v>
      </c>
      <c r="F10" s="72" t="s">
        <v>595</v>
      </c>
      <c r="G10" s="71"/>
    </row>
    <row r="11" spans="1:7" x14ac:dyDescent="0.25">
      <c r="A11" s="58" t="s">
        <v>17</v>
      </c>
      <c r="B11" s="58" t="s">
        <v>84</v>
      </c>
      <c r="C11" s="58" t="s">
        <v>58</v>
      </c>
      <c r="D11" s="91" t="s">
        <v>8</v>
      </c>
      <c r="E11" s="58" t="s">
        <v>596</v>
      </c>
      <c r="F11" s="58" t="s">
        <v>596</v>
      </c>
      <c r="G11" s="71"/>
    </row>
    <row r="12" spans="1:7" x14ac:dyDescent="0.25">
      <c r="A12" s="58" t="s">
        <v>40</v>
      </c>
      <c r="B12" s="58" t="s">
        <v>80</v>
      </c>
      <c r="C12" s="58" t="s">
        <v>58</v>
      </c>
      <c r="D12" s="91" t="s">
        <v>8</v>
      </c>
      <c r="E12" s="72" t="s">
        <v>597</v>
      </c>
      <c r="F12" s="72" t="s">
        <v>597</v>
      </c>
      <c r="G12" s="71"/>
    </row>
    <row r="13" spans="1:7" x14ac:dyDescent="0.25">
      <c r="A13" s="74" t="s">
        <v>20</v>
      </c>
      <c r="B13" s="74" t="s">
        <v>96</v>
      </c>
      <c r="C13" s="74" t="s">
        <v>52</v>
      </c>
      <c r="D13" s="92" t="s">
        <v>18</v>
      </c>
      <c r="E13" s="75" t="s">
        <v>584</v>
      </c>
      <c r="F13" s="75" t="s">
        <v>584</v>
      </c>
      <c r="G13" s="76" t="s">
        <v>587</v>
      </c>
    </row>
    <row r="14" spans="1:7" x14ac:dyDescent="0.25">
      <c r="A14" s="58" t="s">
        <v>41</v>
      </c>
      <c r="B14" s="58" t="s">
        <v>97</v>
      </c>
      <c r="C14" s="58" t="s">
        <v>66</v>
      </c>
      <c r="D14" s="91" t="s">
        <v>3</v>
      </c>
      <c r="E14" s="72" t="s">
        <v>584</v>
      </c>
      <c r="F14" s="72" t="s">
        <v>584</v>
      </c>
      <c r="G14" s="71"/>
    </row>
    <row r="15" spans="1:7" x14ac:dyDescent="0.25">
      <c r="A15" s="74" t="s">
        <v>42</v>
      </c>
      <c r="B15" s="74" t="s">
        <v>98</v>
      </c>
      <c r="C15" s="74" t="s">
        <v>58</v>
      </c>
      <c r="D15" s="92" t="s">
        <v>8</v>
      </c>
      <c r="E15" s="75" t="s">
        <v>584</v>
      </c>
      <c r="F15" s="75" t="s">
        <v>584</v>
      </c>
      <c r="G15" s="76" t="s">
        <v>588</v>
      </c>
    </row>
    <row r="16" spans="1:7" x14ac:dyDescent="0.25">
      <c r="A16" s="58" t="s">
        <v>43</v>
      </c>
      <c r="B16" s="58" t="s">
        <v>72</v>
      </c>
      <c r="C16" s="58" t="s">
        <v>57</v>
      </c>
      <c r="D16" s="91" t="s">
        <v>11</v>
      </c>
      <c r="E16" s="71" t="s">
        <v>69</v>
      </c>
      <c r="F16" s="72" t="s">
        <v>69</v>
      </c>
      <c r="G16" s="71"/>
    </row>
    <row r="17" spans="1:7" x14ac:dyDescent="0.25">
      <c r="A17" s="58" t="s">
        <v>22</v>
      </c>
      <c r="B17" s="58" t="s">
        <v>75</v>
      </c>
      <c r="C17" s="58" t="s">
        <v>57</v>
      </c>
      <c r="D17" s="91" t="s">
        <v>11</v>
      </c>
      <c r="E17" s="72" t="s">
        <v>598</v>
      </c>
      <c r="F17" s="72" t="s">
        <v>598</v>
      </c>
      <c r="G17" s="71"/>
    </row>
    <row r="18" spans="1:7" x14ac:dyDescent="0.25">
      <c r="A18" s="58" t="s">
        <v>24</v>
      </c>
      <c r="B18" s="58" t="s">
        <v>92</v>
      </c>
      <c r="C18" s="58" t="s">
        <v>60</v>
      </c>
      <c r="D18" s="91" t="s">
        <v>5</v>
      </c>
      <c r="E18" s="72" t="s">
        <v>599</v>
      </c>
      <c r="F18" s="72" t="s">
        <v>599</v>
      </c>
      <c r="G18" s="71"/>
    </row>
    <row r="19" spans="1:7" x14ac:dyDescent="0.25">
      <c r="A19" s="58" t="s">
        <v>44</v>
      </c>
      <c r="B19" s="58" t="s">
        <v>55</v>
      </c>
      <c r="C19" s="58" t="s">
        <v>52</v>
      </c>
      <c r="D19" s="91" t="s">
        <v>18</v>
      </c>
      <c r="E19" s="72" t="s">
        <v>600</v>
      </c>
      <c r="F19" s="72" t="s">
        <v>600</v>
      </c>
      <c r="G19" s="71"/>
    </row>
    <row r="20" spans="1:7" x14ac:dyDescent="0.25">
      <c r="A20" s="58" t="s">
        <v>25</v>
      </c>
      <c r="B20" s="58" t="s">
        <v>550</v>
      </c>
      <c r="C20" s="58" t="s">
        <v>57</v>
      </c>
      <c r="D20" s="91" t="s">
        <v>11</v>
      </c>
      <c r="E20" s="72" t="s">
        <v>598</v>
      </c>
      <c r="F20" s="72" t="s">
        <v>598</v>
      </c>
      <c r="G20" s="71"/>
    </row>
    <row r="21" spans="1:7" x14ac:dyDescent="0.25">
      <c r="A21" s="58" t="s">
        <v>27</v>
      </c>
      <c r="B21" s="58" t="s">
        <v>81</v>
      </c>
      <c r="C21" s="58" t="s">
        <v>58</v>
      </c>
      <c r="D21" s="91" t="s">
        <v>8</v>
      </c>
      <c r="E21" s="72" t="s">
        <v>597</v>
      </c>
      <c r="F21" s="72" t="s">
        <v>597</v>
      </c>
      <c r="G21" s="71"/>
    </row>
    <row r="22" spans="1:7" x14ac:dyDescent="0.25">
      <c r="A22" s="58" t="s">
        <v>28</v>
      </c>
      <c r="B22" s="58" t="s">
        <v>56</v>
      </c>
      <c r="C22" s="58" t="s">
        <v>57</v>
      </c>
      <c r="D22" s="91" t="s">
        <v>11</v>
      </c>
      <c r="E22" s="72" t="s">
        <v>600</v>
      </c>
      <c r="F22" s="72" t="s">
        <v>600</v>
      </c>
      <c r="G22" s="71"/>
    </row>
    <row r="23" spans="1:7" x14ac:dyDescent="0.25">
      <c r="A23" s="74" t="s">
        <v>30</v>
      </c>
      <c r="B23" s="74" t="s">
        <v>61</v>
      </c>
      <c r="C23" s="74" t="s">
        <v>52</v>
      </c>
      <c r="D23" s="92" t="s">
        <v>18</v>
      </c>
      <c r="E23" s="75" t="s">
        <v>600</v>
      </c>
      <c r="F23" s="75" t="s">
        <v>601</v>
      </c>
      <c r="G23" s="76" t="s">
        <v>589</v>
      </c>
    </row>
    <row r="24" spans="1:7" x14ac:dyDescent="0.25">
      <c r="A24" s="58" t="s">
        <v>31</v>
      </c>
      <c r="B24" s="58" t="s">
        <v>93</v>
      </c>
      <c r="C24" s="58" t="s">
        <v>60</v>
      </c>
      <c r="D24" s="91" t="s">
        <v>5</v>
      </c>
      <c r="E24" s="72" t="s">
        <v>599</v>
      </c>
      <c r="F24" s="72" t="s">
        <v>599</v>
      </c>
      <c r="G24" s="71"/>
    </row>
    <row r="25" spans="1:7" x14ac:dyDescent="0.25">
      <c r="A25" s="58" t="s">
        <v>33</v>
      </c>
      <c r="B25" s="58" t="s">
        <v>59</v>
      </c>
      <c r="C25" s="58" t="s">
        <v>60</v>
      </c>
      <c r="D25" s="91" t="s">
        <v>5</v>
      </c>
      <c r="E25" s="72" t="s">
        <v>600</v>
      </c>
      <c r="F25" s="72" t="s">
        <v>600</v>
      </c>
      <c r="G25" s="71"/>
    </row>
    <row r="26" spans="1:7" x14ac:dyDescent="0.25">
      <c r="A26" s="58" t="s">
        <v>34</v>
      </c>
      <c r="B26" s="58" t="s">
        <v>73</v>
      </c>
      <c r="C26" s="58" t="s">
        <v>57</v>
      </c>
      <c r="D26" s="91" t="s">
        <v>11</v>
      </c>
      <c r="E26" s="71" t="s">
        <v>69</v>
      </c>
      <c r="F26" s="72" t="s">
        <v>69</v>
      </c>
      <c r="G26" s="71"/>
    </row>
    <row r="27" spans="1:7" x14ac:dyDescent="0.25">
      <c r="A27" s="58" t="s">
        <v>36</v>
      </c>
      <c r="B27" s="58" t="s">
        <v>64</v>
      </c>
      <c r="C27" s="58" t="s">
        <v>52</v>
      </c>
      <c r="D27" s="91" t="s">
        <v>18</v>
      </c>
      <c r="E27" s="58" t="s">
        <v>602</v>
      </c>
      <c r="F27" s="58" t="s">
        <v>602</v>
      </c>
      <c r="G27" s="71"/>
    </row>
    <row r="28" spans="1:7" x14ac:dyDescent="0.25">
      <c r="A28" s="58" t="s">
        <v>51</v>
      </c>
      <c r="B28" s="58" t="s">
        <v>549</v>
      </c>
      <c r="C28" s="58" t="s">
        <v>52</v>
      </c>
      <c r="D28" s="91" t="s">
        <v>18</v>
      </c>
      <c r="E28" s="72" t="s">
        <v>600</v>
      </c>
      <c r="F28" s="58" t="s">
        <v>603</v>
      </c>
      <c r="G28" s="71"/>
    </row>
    <row r="29" spans="1:7" x14ac:dyDescent="0.25">
      <c r="A29" s="74" t="s">
        <v>37</v>
      </c>
      <c r="B29" s="74" t="s">
        <v>62</v>
      </c>
      <c r="C29" s="74" t="s">
        <v>52</v>
      </c>
      <c r="D29" s="92" t="s">
        <v>18</v>
      </c>
      <c r="E29" s="75" t="s">
        <v>601</v>
      </c>
      <c r="F29" s="75" t="s">
        <v>601</v>
      </c>
      <c r="G29" s="76" t="s">
        <v>592</v>
      </c>
    </row>
    <row r="30" spans="1:7" x14ac:dyDescent="0.25">
      <c r="A30" s="58" t="s">
        <v>88</v>
      </c>
      <c r="B30" s="58" t="s">
        <v>89</v>
      </c>
      <c r="C30" s="58" t="s">
        <v>571</v>
      </c>
      <c r="D30" s="91" t="s">
        <v>0</v>
      </c>
      <c r="E30" s="72" t="s">
        <v>604</v>
      </c>
      <c r="F30" s="58" t="s">
        <v>605</v>
      </c>
      <c r="G30" s="71"/>
    </row>
    <row r="31" spans="1:7" x14ac:dyDescent="0.25">
      <c r="A31" s="58" t="s">
        <v>39</v>
      </c>
      <c r="B31" s="58" t="s">
        <v>204</v>
      </c>
      <c r="C31" s="58" t="s">
        <v>60</v>
      </c>
      <c r="D31" s="91" t="s">
        <v>5</v>
      </c>
      <c r="E31" s="58" t="s">
        <v>606</v>
      </c>
      <c r="F31" s="58" t="s">
        <v>606</v>
      </c>
      <c r="G31" s="71"/>
    </row>
    <row r="32" spans="1:7" x14ac:dyDescent="0.25">
      <c r="A32" s="58" t="s">
        <v>46</v>
      </c>
      <c r="B32" s="58" t="s">
        <v>82</v>
      </c>
      <c r="C32" s="58" t="s">
        <v>58</v>
      </c>
      <c r="D32" s="91" t="s">
        <v>8</v>
      </c>
      <c r="E32" s="72" t="s">
        <v>597</v>
      </c>
      <c r="F32" s="72" t="s">
        <v>597</v>
      </c>
      <c r="G32" s="71"/>
    </row>
    <row r="33" spans="1:9" s="77" customFormat="1" x14ac:dyDescent="0.25">
      <c r="A33" s="74" t="s">
        <v>222</v>
      </c>
      <c r="B33" s="74" t="s">
        <v>223</v>
      </c>
      <c r="C33" s="74" t="s">
        <v>52</v>
      </c>
      <c r="D33" s="92" t="s">
        <v>18</v>
      </c>
      <c r="E33" s="75" t="s">
        <v>595</v>
      </c>
      <c r="F33" s="75" t="s">
        <v>551</v>
      </c>
      <c r="G33" s="76" t="s">
        <v>590</v>
      </c>
    </row>
    <row r="34" spans="1:9" x14ac:dyDescent="0.25">
      <c r="A34" s="58" t="s">
        <v>220</v>
      </c>
      <c r="B34" s="58" t="s">
        <v>221</v>
      </c>
      <c r="C34" s="58" t="s">
        <v>90</v>
      </c>
      <c r="D34" s="91" t="s">
        <v>45</v>
      </c>
      <c r="E34" s="72" t="s">
        <v>607</v>
      </c>
      <c r="F34" s="58" t="s">
        <v>608</v>
      </c>
      <c r="G34" s="71"/>
      <c r="H34" s="57"/>
      <c r="I34" s="57"/>
    </row>
    <row r="35" spans="1:9" x14ac:dyDescent="0.25">
      <c r="A35" s="58" t="s">
        <v>293</v>
      </c>
      <c r="B35" s="58" t="s">
        <v>294</v>
      </c>
      <c r="C35" s="58" t="s">
        <v>66</v>
      </c>
      <c r="D35" s="91" t="s">
        <v>3</v>
      </c>
      <c r="E35" s="72" t="s">
        <v>595</v>
      </c>
      <c r="F35" s="72" t="s">
        <v>595</v>
      </c>
      <c r="G35" s="71"/>
    </row>
    <row r="36" spans="1:9" s="77" customFormat="1" x14ac:dyDescent="0.25">
      <c r="A36" s="74" t="s">
        <v>288</v>
      </c>
      <c r="B36" s="74" t="s">
        <v>448</v>
      </c>
      <c r="C36" s="74" t="s">
        <v>66</v>
      </c>
      <c r="D36" s="92" t="s">
        <v>3</v>
      </c>
      <c r="E36" s="75" t="s">
        <v>609</v>
      </c>
      <c r="F36" s="75" t="s">
        <v>552</v>
      </c>
      <c r="G36" s="76" t="s">
        <v>591</v>
      </c>
    </row>
    <row r="37" spans="1:9" x14ac:dyDescent="0.25">
      <c r="A37" s="58" t="s">
        <v>291</v>
      </c>
      <c r="B37" s="58" t="s">
        <v>292</v>
      </c>
      <c r="C37" s="58" t="s">
        <v>66</v>
      </c>
      <c r="D37" s="91" t="s">
        <v>3</v>
      </c>
      <c r="E37" s="72" t="s">
        <v>595</v>
      </c>
      <c r="F37" s="72" t="s">
        <v>595</v>
      </c>
      <c r="G37" s="71"/>
    </row>
    <row r="38" spans="1:9" x14ac:dyDescent="0.25">
      <c r="A38" s="58" t="s">
        <v>289</v>
      </c>
      <c r="B38" s="58" t="s">
        <v>290</v>
      </c>
      <c r="C38" s="58" t="s">
        <v>66</v>
      </c>
      <c r="D38" s="91" t="s">
        <v>3</v>
      </c>
      <c r="E38" s="72" t="s">
        <v>595</v>
      </c>
      <c r="F38" s="72" t="s">
        <v>595</v>
      </c>
      <c r="G38" s="71"/>
    </row>
    <row r="39" spans="1:9" x14ac:dyDescent="0.25">
      <c r="A39" s="58" t="s">
        <v>295</v>
      </c>
      <c r="B39" s="58" t="s">
        <v>296</v>
      </c>
      <c r="C39" s="58" t="s">
        <v>58</v>
      </c>
      <c r="D39" s="91" t="s">
        <v>8</v>
      </c>
      <c r="E39" s="72" t="s">
        <v>600</v>
      </c>
      <c r="F39" s="72" t="s">
        <v>600</v>
      </c>
      <c r="G39" s="71"/>
    </row>
    <row r="40" spans="1:9" x14ac:dyDescent="0.25">
      <c r="A40" s="95" t="s">
        <v>450</v>
      </c>
      <c r="B40" s="71" t="s">
        <v>451</v>
      </c>
      <c r="C40" s="58" t="s">
        <v>66</v>
      </c>
      <c r="D40" s="91" t="s">
        <v>3</v>
      </c>
      <c r="E40" s="72" t="s">
        <v>595</v>
      </c>
      <c r="F40" s="72" t="s">
        <v>595</v>
      </c>
      <c r="G40" s="71"/>
    </row>
    <row r="41" spans="1:9" x14ac:dyDescent="0.25">
      <c r="A41" s="95" t="s">
        <v>453</v>
      </c>
      <c r="B41" s="71" t="s">
        <v>454</v>
      </c>
      <c r="C41" s="58" t="s">
        <v>52</v>
      </c>
      <c r="D41" s="91" t="s">
        <v>18</v>
      </c>
      <c r="E41" s="72" t="s">
        <v>600</v>
      </c>
      <c r="F41" s="72" t="s">
        <v>600</v>
      </c>
      <c r="G41" s="71"/>
    </row>
    <row r="42" spans="1:9" x14ac:dyDescent="0.25">
      <c r="A42" s="58" t="s">
        <v>558</v>
      </c>
      <c r="B42" s="71" t="s">
        <v>559</v>
      </c>
      <c r="C42" s="58" t="s">
        <v>52</v>
      </c>
      <c r="D42" s="91" t="s">
        <v>18</v>
      </c>
      <c r="E42" s="71" t="s">
        <v>69</v>
      </c>
      <c r="F42" s="72" t="s">
        <v>69</v>
      </c>
      <c r="G42" s="71"/>
    </row>
    <row r="43" spans="1:9" x14ac:dyDescent="0.25">
      <c r="A43" s="58" t="s">
        <v>556</v>
      </c>
      <c r="B43" s="59" t="s">
        <v>557</v>
      </c>
      <c r="C43" s="59" t="s">
        <v>66</v>
      </c>
      <c r="D43" s="93" t="s">
        <v>3</v>
      </c>
      <c r="E43" s="72" t="s">
        <v>595</v>
      </c>
      <c r="F43" s="73" t="s">
        <v>552</v>
      </c>
      <c r="G43" s="71"/>
    </row>
    <row r="44" spans="1:9" x14ac:dyDescent="0.25">
      <c r="A44" s="58" t="s">
        <v>579</v>
      </c>
      <c r="B44" s="59" t="s">
        <v>583</v>
      </c>
      <c r="C44" s="59" t="s">
        <v>52</v>
      </c>
      <c r="D44" s="93" t="s">
        <v>18</v>
      </c>
      <c r="E44" s="71" t="s">
        <v>69</v>
      </c>
      <c r="F44" s="73" t="s">
        <v>69</v>
      </c>
      <c r="G44" s="71"/>
    </row>
    <row r="45" spans="1:9" x14ac:dyDescent="0.25">
      <c r="A45" s="58" t="s">
        <v>575</v>
      </c>
      <c r="B45" s="59" t="s">
        <v>576</v>
      </c>
      <c r="C45" s="59" t="s">
        <v>52</v>
      </c>
      <c r="D45" s="93" t="s">
        <v>18</v>
      </c>
      <c r="E45" s="72" t="s">
        <v>600</v>
      </c>
      <c r="F45" s="73" t="s">
        <v>551</v>
      </c>
      <c r="G45" s="71"/>
    </row>
    <row r="46" spans="1:9" x14ac:dyDescent="0.25">
      <c r="A46" s="58" t="s">
        <v>574</v>
      </c>
      <c r="B46" s="59" t="s">
        <v>580</v>
      </c>
      <c r="C46" s="59" t="s">
        <v>581</v>
      </c>
      <c r="D46" s="93" t="s">
        <v>572</v>
      </c>
      <c r="E46" s="72" t="s">
        <v>584</v>
      </c>
      <c r="F46" s="73" t="s">
        <v>584</v>
      </c>
      <c r="G46" s="71"/>
    </row>
    <row r="47" spans="1:9" s="77" customFormat="1" x14ac:dyDescent="0.25">
      <c r="A47" s="74" t="s">
        <v>577</v>
      </c>
      <c r="B47" s="74" t="s">
        <v>578</v>
      </c>
      <c r="C47" s="74" t="s">
        <v>581</v>
      </c>
      <c r="D47" s="92" t="s">
        <v>572</v>
      </c>
      <c r="E47" s="75" t="s">
        <v>598</v>
      </c>
      <c r="F47" s="75" t="s">
        <v>598</v>
      </c>
      <c r="G47" s="76" t="s">
        <v>621</v>
      </c>
    </row>
    <row r="48" spans="1:9" s="3" customFormat="1" x14ac:dyDescent="0.25">
      <c r="D48" s="100"/>
    </row>
    <row r="49" spans="1:6" s="3" customFormat="1" x14ac:dyDescent="0.25">
      <c r="D49" s="100"/>
    </row>
    <row r="50" spans="1:6" s="3" customFormat="1" ht="15.75" thickBot="1" x14ac:dyDescent="0.3">
      <c r="D50" s="100"/>
    </row>
    <row r="51" spans="1:6" s="3" customFormat="1" x14ac:dyDescent="0.25">
      <c r="A51" s="138" t="s">
        <v>585</v>
      </c>
      <c r="B51" s="139"/>
      <c r="C51" s="139"/>
      <c r="D51" s="139"/>
      <c r="E51" s="139"/>
      <c r="F51" s="140"/>
    </row>
    <row r="52" spans="1:6" s="3" customFormat="1" x14ac:dyDescent="0.25">
      <c r="A52" s="141"/>
      <c r="B52" s="132"/>
      <c r="C52" s="132"/>
      <c r="D52" s="132"/>
      <c r="E52" s="132"/>
      <c r="F52" s="142"/>
    </row>
    <row r="53" spans="1:6" s="3" customFormat="1" x14ac:dyDescent="0.25">
      <c r="A53" s="141"/>
      <c r="B53" s="132"/>
      <c r="C53" s="132"/>
      <c r="D53" s="132"/>
      <c r="E53" s="132"/>
      <c r="F53" s="142"/>
    </row>
    <row r="54" spans="1:6" s="3" customFormat="1" x14ac:dyDescent="0.25">
      <c r="A54" s="141"/>
      <c r="B54" s="132"/>
      <c r="C54" s="132"/>
      <c r="D54" s="132"/>
      <c r="E54" s="132"/>
      <c r="F54" s="142"/>
    </row>
    <row r="55" spans="1:6" s="3" customFormat="1" x14ac:dyDescent="0.25">
      <c r="A55" s="141"/>
      <c r="B55" s="132"/>
      <c r="C55" s="132"/>
      <c r="D55" s="132"/>
      <c r="E55" s="132"/>
      <c r="F55" s="142"/>
    </row>
    <row r="56" spans="1:6" s="3" customFormat="1" x14ac:dyDescent="0.25">
      <c r="A56" s="141"/>
      <c r="B56" s="132"/>
      <c r="C56" s="132"/>
      <c r="D56" s="132"/>
      <c r="E56" s="132"/>
      <c r="F56" s="142"/>
    </row>
    <row r="57" spans="1:6" s="3" customFormat="1" ht="15.75" thickBot="1" x14ac:dyDescent="0.3">
      <c r="A57" s="143"/>
      <c r="B57" s="144"/>
      <c r="C57" s="144"/>
      <c r="D57" s="144"/>
      <c r="E57" s="144"/>
      <c r="F57" s="145"/>
    </row>
    <row r="58" spans="1:6" s="3" customFormat="1" x14ac:dyDescent="0.25">
      <c r="D58" s="100"/>
    </row>
    <row r="59" spans="1:6" s="3" customFormat="1" hidden="1" x14ac:dyDescent="0.25">
      <c r="D59" s="100"/>
    </row>
    <row r="60" spans="1:6" s="3" customFormat="1" hidden="1" x14ac:dyDescent="0.25">
      <c r="D60" s="100"/>
    </row>
    <row r="61" spans="1:6" s="3" customFormat="1" hidden="1" x14ac:dyDescent="0.25">
      <c r="D61" s="100"/>
    </row>
  </sheetData>
  <autoFilter ref="A4:G47" xr:uid="{AEDF76C9-664A-4468-ADC3-66D6D897D0E9}"/>
  <mergeCells count="1">
    <mergeCell ref="A51:F57"/>
  </mergeCells>
  <phoneticPr fontId="32"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K5777"/>
  <sheetViews>
    <sheetView workbookViewId="0">
      <pane ySplit="1" topLeftCell="A2275" activePane="bottomLeft" state="frozen"/>
      <selection pane="bottomLeft" activeCell="C2307" sqref="C2307"/>
    </sheetView>
  </sheetViews>
  <sheetFormatPr defaultRowHeight="15" x14ac:dyDescent="0.25"/>
  <cols>
    <col min="1" max="2" width="28.7109375" style="1" customWidth="1"/>
    <col min="3" max="3" width="19.140625" bestFit="1" customWidth="1"/>
    <col min="4" max="4" width="11.28515625" bestFit="1" customWidth="1"/>
    <col min="5" max="5" width="11.28515625" customWidth="1"/>
    <col min="6" max="6" width="12.5703125" bestFit="1" customWidth="1"/>
    <col min="7" max="7" width="12.5703125" customWidth="1"/>
    <col min="8" max="8" width="12.7109375" bestFit="1" customWidth="1"/>
    <col min="10" max="10" width="12.28515625" style="56" bestFit="1" customWidth="1"/>
    <col min="11" max="11" width="13.7109375" bestFit="1" customWidth="1"/>
    <col min="15" max="15" width="4.7109375" bestFit="1" customWidth="1"/>
  </cols>
  <sheetData>
    <row r="1" spans="1:11" x14ac:dyDescent="0.25">
      <c r="A1" s="36" t="s">
        <v>534</v>
      </c>
      <c r="B1" s="36" t="s">
        <v>535</v>
      </c>
      <c r="C1" s="4" t="s">
        <v>534</v>
      </c>
      <c r="D1" s="4" t="s">
        <v>216</v>
      </c>
      <c r="E1" s="4" t="s">
        <v>531</v>
      </c>
      <c r="F1" s="4" t="s">
        <v>529</v>
      </c>
      <c r="G1" s="4" t="s">
        <v>532</v>
      </c>
      <c r="H1" s="4" t="s">
        <v>218</v>
      </c>
      <c r="I1" s="4" t="s">
        <v>530</v>
      </c>
      <c r="J1" s="55" t="s">
        <v>219</v>
      </c>
      <c r="K1" s="4" t="s">
        <v>217</v>
      </c>
    </row>
    <row r="2" spans="1:11" x14ac:dyDescent="0.25">
      <c r="A2" s="37" t="s">
        <v>492</v>
      </c>
      <c r="B2" s="37" t="s">
        <v>631</v>
      </c>
      <c r="C2" t="s">
        <v>492</v>
      </c>
      <c r="D2" t="s">
        <v>8</v>
      </c>
      <c r="E2" t="s">
        <v>493</v>
      </c>
      <c r="F2" t="s">
        <v>9</v>
      </c>
      <c r="G2" t="s">
        <v>494</v>
      </c>
      <c r="H2" t="s">
        <v>17</v>
      </c>
      <c r="I2" t="s">
        <v>84</v>
      </c>
      <c r="J2" s="56">
        <v>1</v>
      </c>
      <c r="K2">
        <v>740</v>
      </c>
    </row>
    <row r="3" spans="1:11" x14ac:dyDescent="0.25">
      <c r="A3" s="37" t="s">
        <v>492</v>
      </c>
      <c r="B3" s="37" t="s">
        <v>631</v>
      </c>
      <c r="C3" t="s">
        <v>492</v>
      </c>
      <c r="D3" t="s">
        <v>8</v>
      </c>
      <c r="E3" t="s">
        <v>493</v>
      </c>
      <c r="F3" t="s">
        <v>9</v>
      </c>
      <c r="G3" t="s">
        <v>494</v>
      </c>
      <c r="H3" t="s">
        <v>17</v>
      </c>
      <c r="I3" t="s">
        <v>84</v>
      </c>
      <c r="J3" s="56">
        <v>2</v>
      </c>
      <c r="K3">
        <v>76</v>
      </c>
    </row>
    <row r="4" spans="1:11" x14ac:dyDescent="0.25">
      <c r="A4" s="37" t="s">
        <v>492</v>
      </c>
      <c r="B4" s="37" t="s">
        <v>631</v>
      </c>
      <c r="C4" t="s">
        <v>492</v>
      </c>
      <c r="D4" t="s">
        <v>8</v>
      </c>
      <c r="E4" t="s">
        <v>493</v>
      </c>
      <c r="F4" t="s">
        <v>9</v>
      </c>
      <c r="G4" t="s">
        <v>494</v>
      </c>
      <c r="H4" t="s">
        <v>17</v>
      </c>
      <c r="I4" t="s">
        <v>84</v>
      </c>
      <c r="J4" s="56" t="s">
        <v>495</v>
      </c>
      <c r="K4">
        <v>45</v>
      </c>
    </row>
    <row r="5" spans="1:11" x14ac:dyDescent="0.25">
      <c r="A5" s="37" t="s">
        <v>492</v>
      </c>
      <c r="B5" s="37" t="s">
        <v>631</v>
      </c>
      <c r="C5" t="s">
        <v>492</v>
      </c>
      <c r="D5" t="s">
        <v>8</v>
      </c>
      <c r="E5" t="s">
        <v>493</v>
      </c>
      <c r="F5" t="s">
        <v>9</v>
      </c>
      <c r="G5" t="s">
        <v>494</v>
      </c>
      <c r="H5" t="s">
        <v>17</v>
      </c>
      <c r="I5" t="s">
        <v>84</v>
      </c>
      <c r="J5" s="56" t="s">
        <v>496</v>
      </c>
      <c r="K5">
        <v>17</v>
      </c>
    </row>
    <row r="6" spans="1:11" x14ac:dyDescent="0.25">
      <c r="A6" s="37" t="s">
        <v>492</v>
      </c>
      <c r="B6" s="37" t="s">
        <v>631</v>
      </c>
      <c r="C6" t="s">
        <v>492</v>
      </c>
      <c r="D6" t="s">
        <v>8</v>
      </c>
      <c r="E6" t="s">
        <v>493</v>
      </c>
      <c r="F6" t="s">
        <v>9</v>
      </c>
      <c r="G6" t="s">
        <v>494</v>
      </c>
      <c r="H6" t="s">
        <v>17</v>
      </c>
      <c r="I6" t="s">
        <v>84</v>
      </c>
      <c r="J6" s="56" t="s">
        <v>497</v>
      </c>
      <c r="K6">
        <v>5</v>
      </c>
    </row>
    <row r="7" spans="1:11" x14ac:dyDescent="0.25">
      <c r="A7" s="37" t="s">
        <v>492</v>
      </c>
      <c r="B7" s="37" t="s">
        <v>631</v>
      </c>
      <c r="C7" t="s">
        <v>492</v>
      </c>
      <c r="D7" t="s">
        <v>8</v>
      </c>
      <c r="E7" t="s">
        <v>493</v>
      </c>
      <c r="F7" t="s">
        <v>9</v>
      </c>
      <c r="G7" t="s">
        <v>494</v>
      </c>
      <c r="H7" t="s">
        <v>17</v>
      </c>
      <c r="I7" t="s">
        <v>84</v>
      </c>
      <c r="J7" s="56" t="s">
        <v>498</v>
      </c>
      <c r="K7">
        <v>3</v>
      </c>
    </row>
    <row r="8" spans="1:11" x14ac:dyDescent="0.25">
      <c r="A8" s="37" t="s">
        <v>492</v>
      </c>
      <c r="B8" s="37" t="s">
        <v>631</v>
      </c>
      <c r="C8" t="s">
        <v>492</v>
      </c>
      <c r="D8" t="s">
        <v>8</v>
      </c>
      <c r="E8" t="s">
        <v>493</v>
      </c>
      <c r="F8" t="s">
        <v>9</v>
      </c>
      <c r="G8" t="s">
        <v>494</v>
      </c>
      <c r="H8" t="s">
        <v>17</v>
      </c>
      <c r="I8" t="s">
        <v>84</v>
      </c>
      <c r="J8" s="56" t="s">
        <v>499</v>
      </c>
      <c r="K8">
        <v>2</v>
      </c>
    </row>
    <row r="9" spans="1:11" x14ac:dyDescent="0.25">
      <c r="A9" s="37" t="s">
        <v>492</v>
      </c>
      <c r="B9" s="37" t="s">
        <v>631</v>
      </c>
      <c r="C9" t="s">
        <v>492</v>
      </c>
      <c r="D9" t="s">
        <v>8</v>
      </c>
      <c r="E9" t="s">
        <v>493</v>
      </c>
      <c r="F9" t="s">
        <v>9</v>
      </c>
      <c r="G9" t="s">
        <v>494</v>
      </c>
      <c r="H9" t="s">
        <v>17</v>
      </c>
      <c r="I9" t="s">
        <v>84</v>
      </c>
      <c r="J9" s="56" t="s">
        <v>500</v>
      </c>
      <c r="K9">
        <v>4</v>
      </c>
    </row>
    <row r="10" spans="1:11" x14ac:dyDescent="0.25">
      <c r="A10" s="37" t="s">
        <v>492</v>
      </c>
      <c r="B10" s="37" t="s">
        <v>631</v>
      </c>
      <c r="C10" t="s">
        <v>492</v>
      </c>
      <c r="D10" t="s">
        <v>8</v>
      </c>
      <c r="E10" t="s">
        <v>493</v>
      </c>
      <c r="F10" t="s">
        <v>9</v>
      </c>
      <c r="G10" t="s">
        <v>494</v>
      </c>
      <c r="H10" t="s">
        <v>17</v>
      </c>
      <c r="I10" t="s">
        <v>84</v>
      </c>
      <c r="J10" s="56" t="s">
        <v>501</v>
      </c>
      <c r="K10">
        <v>23</v>
      </c>
    </row>
    <row r="11" spans="1:11" x14ac:dyDescent="0.25">
      <c r="A11" s="37" t="s">
        <v>492</v>
      </c>
      <c r="B11" s="37" t="s">
        <v>631</v>
      </c>
      <c r="C11" t="s">
        <v>492</v>
      </c>
      <c r="D11" t="s">
        <v>8</v>
      </c>
      <c r="E11" t="s">
        <v>493</v>
      </c>
      <c r="F11" t="s">
        <v>9</v>
      </c>
      <c r="G11" t="s">
        <v>494</v>
      </c>
      <c r="H11" t="s">
        <v>17</v>
      </c>
      <c r="I11" t="s">
        <v>84</v>
      </c>
      <c r="J11" s="56" t="s">
        <v>502</v>
      </c>
      <c r="K11">
        <v>13</v>
      </c>
    </row>
    <row r="12" spans="1:11" x14ac:dyDescent="0.25">
      <c r="A12" s="37" t="s">
        <v>492</v>
      </c>
      <c r="B12" s="37" t="s">
        <v>631</v>
      </c>
      <c r="C12" t="s">
        <v>492</v>
      </c>
      <c r="D12" t="s">
        <v>8</v>
      </c>
      <c r="E12" t="s">
        <v>493</v>
      </c>
      <c r="F12" t="s">
        <v>9</v>
      </c>
      <c r="G12" t="s">
        <v>494</v>
      </c>
      <c r="H12" t="s">
        <v>17</v>
      </c>
      <c r="I12" t="s">
        <v>84</v>
      </c>
      <c r="J12" s="56" t="s">
        <v>503</v>
      </c>
      <c r="K12">
        <v>7</v>
      </c>
    </row>
    <row r="13" spans="1:11" x14ac:dyDescent="0.25">
      <c r="A13" s="37" t="s">
        <v>492</v>
      </c>
      <c r="B13" s="37" t="s">
        <v>631</v>
      </c>
      <c r="C13" t="s">
        <v>492</v>
      </c>
      <c r="D13" t="s">
        <v>8</v>
      </c>
      <c r="E13" t="s">
        <v>493</v>
      </c>
      <c r="F13" t="s">
        <v>9</v>
      </c>
      <c r="G13" t="s">
        <v>494</v>
      </c>
      <c r="H13" t="s">
        <v>17</v>
      </c>
      <c r="I13" t="s">
        <v>84</v>
      </c>
      <c r="J13" s="56" t="s">
        <v>504</v>
      </c>
      <c r="K13">
        <v>14</v>
      </c>
    </row>
    <row r="14" spans="1:11" x14ac:dyDescent="0.25">
      <c r="A14" s="37" t="s">
        <v>492</v>
      </c>
      <c r="B14" s="37" t="s">
        <v>631</v>
      </c>
      <c r="C14" t="s">
        <v>492</v>
      </c>
      <c r="D14" t="s">
        <v>8</v>
      </c>
      <c r="E14" t="s">
        <v>493</v>
      </c>
      <c r="F14" t="s">
        <v>9</v>
      </c>
      <c r="G14" t="s">
        <v>494</v>
      </c>
      <c r="H14" t="s">
        <v>17</v>
      </c>
      <c r="I14" t="s">
        <v>84</v>
      </c>
      <c r="J14" s="56" t="s">
        <v>505</v>
      </c>
      <c r="K14">
        <v>0</v>
      </c>
    </row>
    <row r="15" spans="1:11" x14ac:dyDescent="0.25">
      <c r="A15" s="37" t="s">
        <v>492</v>
      </c>
      <c r="B15" s="37" t="s">
        <v>631</v>
      </c>
      <c r="C15" t="s">
        <v>492</v>
      </c>
      <c r="D15" t="s">
        <v>8</v>
      </c>
      <c r="E15" t="s">
        <v>493</v>
      </c>
      <c r="F15" t="s">
        <v>9</v>
      </c>
      <c r="G15" t="s">
        <v>494</v>
      </c>
      <c r="H15" t="s">
        <v>17</v>
      </c>
      <c r="I15" t="s">
        <v>84</v>
      </c>
      <c r="J15" s="56" t="s">
        <v>506</v>
      </c>
      <c r="K15">
        <v>12</v>
      </c>
    </row>
    <row r="16" spans="1:11" x14ac:dyDescent="0.25">
      <c r="A16" s="37" t="s">
        <v>492</v>
      </c>
      <c r="B16" s="37" t="s">
        <v>631</v>
      </c>
      <c r="C16" t="s">
        <v>492</v>
      </c>
      <c r="D16" t="s">
        <v>8</v>
      </c>
      <c r="E16" t="s">
        <v>493</v>
      </c>
      <c r="F16" t="s">
        <v>9</v>
      </c>
      <c r="G16" t="s">
        <v>494</v>
      </c>
      <c r="H16" t="s">
        <v>17</v>
      </c>
      <c r="I16" t="s">
        <v>84</v>
      </c>
      <c r="J16" s="56" t="s">
        <v>507</v>
      </c>
      <c r="K16">
        <v>7</v>
      </c>
    </row>
    <row r="17" spans="1:11" x14ac:dyDescent="0.25">
      <c r="A17" s="37" t="s">
        <v>492</v>
      </c>
      <c r="B17" s="37" t="s">
        <v>631</v>
      </c>
      <c r="C17" t="s">
        <v>492</v>
      </c>
      <c r="D17" t="s">
        <v>8</v>
      </c>
      <c r="E17" t="s">
        <v>493</v>
      </c>
      <c r="F17" t="s">
        <v>9</v>
      </c>
      <c r="G17" t="s">
        <v>494</v>
      </c>
      <c r="H17" t="s">
        <v>17</v>
      </c>
      <c r="I17" t="s">
        <v>84</v>
      </c>
      <c r="J17" s="56" t="s">
        <v>508</v>
      </c>
      <c r="K17">
        <v>0</v>
      </c>
    </row>
    <row r="18" spans="1:11" x14ac:dyDescent="0.25">
      <c r="A18" s="37" t="s">
        <v>492</v>
      </c>
      <c r="B18" s="37" t="s">
        <v>631</v>
      </c>
      <c r="C18" t="s">
        <v>492</v>
      </c>
      <c r="D18" t="s">
        <v>18</v>
      </c>
      <c r="E18" t="s">
        <v>511</v>
      </c>
      <c r="F18" t="s">
        <v>19</v>
      </c>
      <c r="G18" t="s">
        <v>630</v>
      </c>
      <c r="H18" t="s">
        <v>20</v>
      </c>
      <c r="I18" t="s">
        <v>96</v>
      </c>
      <c r="J18" s="56">
        <v>1</v>
      </c>
      <c r="K18">
        <v>72213</v>
      </c>
    </row>
    <row r="19" spans="1:11" x14ac:dyDescent="0.25">
      <c r="A19" s="37" t="s">
        <v>492</v>
      </c>
      <c r="B19" s="37" t="s">
        <v>631</v>
      </c>
      <c r="C19" t="s">
        <v>492</v>
      </c>
      <c r="D19" t="s">
        <v>18</v>
      </c>
      <c r="E19" t="s">
        <v>511</v>
      </c>
      <c r="F19" t="s">
        <v>19</v>
      </c>
      <c r="G19" t="s">
        <v>630</v>
      </c>
      <c r="H19" t="s">
        <v>20</v>
      </c>
      <c r="I19" t="s">
        <v>96</v>
      </c>
      <c r="J19" s="56">
        <v>2</v>
      </c>
      <c r="K19">
        <v>1627</v>
      </c>
    </row>
    <row r="20" spans="1:11" x14ac:dyDescent="0.25">
      <c r="A20" s="37" t="s">
        <v>492</v>
      </c>
      <c r="B20" s="37" t="s">
        <v>631</v>
      </c>
      <c r="C20" t="s">
        <v>492</v>
      </c>
      <c r="D20" t="s">
        <v>18</v>
      </c>
      <c r="E20" t="s">
        <v>511</v>
      </c>
      <c r="F20" t="s">
        <v>19</v>
      </c>
      <c r="G20" t="s">
        <v>630</v>
      </c>
      <c r="H20" t="s">
        <v>20</v>
      </c>
      <c r="I20" t="s">
        <v>96</v>
      </c>
      <c r="J20" s="56" t="s">
        <v>495</v>
      </c>
      <c r="K20">
        <v>941</v>
      </c>
    </row>
    <row r="21" spans="1:11" x14ac:dyDescent="0.25">
      <c r="A21" s="37" t="s">
        <v>492</v>
      </c>
      <c r="B21" s="37" t="s">
        <v>631</v>
      </c>
      <c r="C21" t="s">
        <v>492</v>
      </c>
      <c r="D21" t="s">
        <v>18</v>
      </c>
      <c r="E21" t="s">
        <v>511</v>
      </c>
      <c r="F21" t="s">
        <v>19</v>
      </c>
      <c r="G21" t="s">
        <v>630</v>
      </c>
      <c r="H21" t="s">
        <v>20</v>
      </c>
      <c r="I21" t="s">
        <v>96</v>
      </c>
      <c r="J21" s="56" t="s">
        <v>496</v>
      </c>
      <c r="K21">
        <v>342</v>
      </c>
    </row>
    <row r="22" spans="1:11" x14ac:dyDescent="0.25">
      <c r="A22" s="37" t="s">
        <v>492</v>
      </c>
      <c r="B22" s="37" t="s">
        <v>631</v>
      </c>
      <c r="C22" t="s">
        <v>492</v>
      </c>
      <c r="D22" t="s">
        <v>18</v>
      </c>
      <c r="E22" t="s">
        <v>511</v>
      </c>
      <c r="F22" t="s">
        <v>19</v>
      </c>
      <c r="G22" t="s">
        <v>630</v>
      </c>
      <c r="H22" t="s">
        <v>20</v>
      </c>
      <c r="I22" t="s">
        <v>96</v>
      </c>
      <c r="J22" s="56" t="s">
        <v>497</v>
      </c>
      <c r="K22">
        <v>107</v>
      </c>
    </row>
    <row r="23" spans="1:11" x14ac:dyDescent="0.25">
      <c r="A23" s="37" t="s">
        <v>492</v>
      </c>
      <c r="B23" s="37" t="s">
        <v>631</v>
      </c>
      <c r="C23" t="s">
        <v>492</v>
      </c>
      <c r="D23" t="s">
        <v>18</v>
      </c>
      <c r="E23" t="s">
        <v>511</v>
      </c>
      <c r="F23" t="s">
        <v>19</v>
      </c>
      <c r="G23" t="s">
        <v>630</v>
      </c>
      <c r="H23" t="s">
        <v>20</v>
      </c>
      <c r="I23" t="s">
        <v>96</v>
      </c>
      <c r="J23" s="56" t="s">
        <v>498</v>
      </c>
      <c r="K23">
        <v>89</v>
      </c>
    </row>
    <row r="24" spans="1:11" x14ac:dyDescent="0.25">
      <c r="A24" s="37" t="s">
        <v>492</v>
      </c>
      <c r="B24" s="37" t="s">
        <v>631</v>
      </c>
      <c r="C24" t="s">
        <v>492</v>
      </c>
      <c r="D24" t="s">
        <v>18</v>
      </c>
      <c r="E24" t="s">
        <v>511</v>
      </c>
      <c r="F24" t="s">
        <v>19</v>
      </c>
      <c r="G24" t="s">
        <v>630</v>
      </c>
      <c r="H24" t="s">
        <v>20</v>
      </c>
      <c r="I24" t="s">
        <v>96</v>
      </c>
      <c r="J24" s="56" t="s">
        <v>499</v>
      </c>
      <c r="K24">
        <v>133</v>
      </c>
    </row>
    <row r="25" spans="1:11" x14ac:dyDescent="0.25">
      <c r="A25" s="37" t="s">
        <v>492</v>
      </c>
      <c r="B25" s="37" t="s">
        <v>631</v>
      </c>
      <c r="C25" t="s">
        <v>492</v>
      </c>
      <c r="D25" t="s">
        <v>18</v>
      </c>
      <c r="E25" t="s">
        <v>511</v>
      </c>
      <c r="F25" t="s">
        <v>19</v>
      </c>
      <c r="G25" t="s">
        <v>630</v>
      </c>
      <c r="H25" t="s">
        <v>20</v>
      </c>
      <c r="I25" t="s">
        <v>96</v>
      </c>
      <c r="J25" s="56" t="s">
        <v>500</v>
      </c>
      <c r="K25">
        <v>15</v>
      </c>
    </row>
    <row r="26" spans="1:11" x14ac:dyDescent="0.25">
      <c r="A26" s="37" t="s">
        <v>492</v>
      </c>
      <c r="B26" s="37" t="s">
        <v>631</v>
      </c>
      <c r="C26" t="s">
        <v>492</v>
      </c>
      <c r="D26" t="s">
        <v>18</v>
      </c>
      <c r="E26" t="s">
        <v>511</v>
      </c>
      <c r="F26" t="s">
        <v>19</v>
      </c>
      <c r="G26" t="s">
        <v>630</v>
      </c>
      <c r="H26" t="s">
        <v>20</v>
      </c>
      <c r="I26" t="s">
        <v>96</v>
      </c>
      <c r="J26" s="56" t="s">
        <v>501</v>
      </c>
      <c r="K26">
        <v>387</v>
      </c>
    </row>
    <row r="27" spans="1:11" x14ac:dyDescent="0.25">
      <c r="A27" s="37" t="s">
        <v>492</v>
      </c>
      <c r="B27" s="37" t="s">
        <v>631</v>
      </c>
      <c r="C27" t="s">
        <v>492</v>
      </c>
      <c r="D27" t="s">
        <v>18</v>
      </c>
      <c r="E27" t="s">
        <v>511</v>
      </c>
      <c r="F27" t="s">
        <v>19</v>
      </c>
      <c r="G27" t="s">
        <v>630</v>
      </c>
      <c r="H27" t="s">
        <v>20</v>
      </c>
      <c r="I27" t="s">
        <v>96</v>
      </c>
      <c r="J27" s="56" t="s">
        <v>502</v>
      </c>
      <c r="K27">
        <v>429</v>
      </c>
    </row>
    <row r="28" spans="1:11" x14ac:dyDescent="0.25">
      <c r="A28" s="37" t="s">
        <v>492</v>
      </c>
      <c r="B28" s="37" t="s">
        <v>631</v>
      </c>
      <c r="C28" t="s">
        <v>492</v>
      </c>
      <c r="D28" t="s">
        <v>18</v>
      </c>
      <c r="E28" t="s">
        <v>511</v>
      </c>
      <c r="F28" t="s">
        <v>19</v>
      </c>
      <c r="G28" t="s">
        <v>630</v>
      </c>
      <c r="H28" t="s">
        <v>20</v>
      </c>
      <c r="I28" t="s">
        <v>96</v>
      </c>
      <c r="J28" s="56" t="s">
        <v>503</v>
      </c>
      <c r="K28">
        <v>298</v>
      </c>
    </row>
    <row r="29" spans="1:11" x14ac:dyDescent="0.25">
      <c r="A29" s="37" t="s">
        <v>492</v>
      </c>
      <c r="B29" s="37" t="s">
        <v>631</v>
      </c>
      <c r="C29" t="s">
        <v>492</v>
      </c>
      <c r="D29" t="s">
        <v>18</v>
      </c>
      <c r="E29" t="s">
        <v>511</v>
      </c>
      <c r="F29" t="s">
        <v>19</v>
      </c>
      <c r="G29" t="s">
        <v>630</v>
      </c>
      <c r="H29" t="s">
        <v>20</v>
      </c>
      <c r="I29" t="s">
        <v>96</v>
      </c>
      <c r="J29" s="56" t="s">
        <v>504</v>
      </c>
      <c r="K29">
        <v>315</v>
      </c>
    </row>
    <row r="30" spans="1:11" x14ac:dyDescent="0.25">
      <c r="A30" s="37" t="s">
        <v>492</v>
      </c>
      <c r="B30" s="37" t="s">
        <v>631</v>
      </c>
      <c r="C30" t="s">
        <v>492</v>
      </c>
      <c r="D30" t="s">
        <v>18</v>
      </c>
      <c r="E30" t="s">
        <v>511</v>
      </c>
      <c r="F30" t="s">
        <v>19</v>
      </c>
      <c r="G30" t="s">
        <v>630</v>
      </c>
      <c r="H30" t="s">
        <v>20</v>
      </c>
      <c r="I30" t="s">
        <v>96</v>
      </c>
      <c r="J30" s="56" t="s">
        <v>505</v>
      </c>
      <c r="K30">
        <v>0</v>
      </c>
    </row>
    <row r="31" spans="1:11" x14ac:dyDescent="0.25">
      <c r="A31" s="37" t="s">
        <v>492</v>
      </c>
      <c r="B31" s="37" t="s">
        <v>631</v>
      </c>
      <c r="C31" t="s">
        <v>492</v>
      </c>
      <c r="D31" t="s">
        <v>18</v>
      </c>
      <c r="E31" t="s">
        <v>511</v>
      </c>
      <c r="F31" t="s">
        <v>19</v>
      </c>
      <c r="G31" t="s">
        <v>630</v>
      </c>
      <c r="H31" t="s">
        <v>20</v>
      </c>
      <c r="I31" t="s">
        <v>96</v>
      </c>
      <c r="J31" s="56" t="s">
        <v>506</v>
      </c>
      <c r="K31">
        <v>54</v>
      </c>
    </row>
    <row r="32" spans="1:11" x14ac:dyDescent="0.25">
      <c r="A32" s="37" t="s">
        <v>492</v>
      </c>
      <c r="B32" s="37" t="s">
        <v>631</v>
      </c>
      <c r="C32" t="s">
        <v>492</v>
      </c>
      <c r="D32" t="s">
        <v>18</v>
      </c>
      <c r="E32" t="s">
        <v>511</v>
      </c>
      <c r="F32" t="s">
        <v>19</v>
      </c>
      <c r="G32" t="s">
        <v>630</v>
      </c>
      <c r="H32" t="s">
        <v>20</v>
      </c>
      <c r="I32" t="s">
        <v>96</v>
      </c>
      <c r="J32" s="56" t="s">
        <v>507</v>
      </c>
      <c r="K32">
        <v>130</v>
      </c>
    </row>
    <row r="33" spans="1:11" x14ac:dyDescent="0.25">
      <c r="A33" s="37" t="s">
        <v>492</v>
      </c>
      <c r="B33" s="37" t="s">
        <v>631</v>
      </c>
      <c r="C33" t="s">
        <v>492</v>
      </c>
      <c r="D33" t="s">
        <v>18</v>
      </c>
      <c r="E33" t="s">
        <v>511</v>
      </c>
      <c r="F33" t="s">
        <v>19</v>
      </c>
      <c r="G33" t="s">
        <v>630</v>
      </c>
      <c r="H33" t="s">
        <v>20</v>
      </c>
      <c r="I33" t="s">
        <v>96</v>
      </c>
      <c r="J33" s="56" t="s">
        <v>508</v>
      </c>
      <c r="K33">
        <v>14</v>
      </c>
    </row>
    <row r="34" spans="1:11" x14ac:dyDescent="0.25">
      <c r="A34" s="37" t="s">
        <v>492</v>
      </c>
      <c r="B34" s="37" t="s">
        <v>631</v>
      </c>
      <c r="C34" t="s">
        <v>492</v>
      </c>
      <c r="D34" t="s">
        <v>3</v>
      </c>
      <c r="E34" t="s">
        <v>509</v>
      </c>
      <c r="F34" t="s">
        <v>19</v>
      </c>
      <c r="G34" t="s">
        <v>630</v>
      </c>
      <c r="H34" t="s">
        <v>41</v>
      </c>
      <c r="I34" t="s">
        <v>97</v>
      </c>
      <c r="J34" s="56">
        <v>1</v>
      </c>
      <c r="K34">
        <v>116649</v>
      </c>
    </row>
    <row r="35" spans="1:11" x14ac:dyDescent="0.25">
      <c r="A35" s="37" t="s">
        <v>492</v>
      </c>
      <c r="B35" s="37" t="s">
        <v>631</v>
      </c>
      <c r="C35" t="s">
        <v>492</v>
      </c>
      <c r="D35" t="s">
        <v>3</v>
      </c>
      <c r="E35" t="s">
        <v>509</v>
      </c>
      <c r="F35" t="s">
        <v>19</v>
      </c>
      <c r="G35" t="s">
        <v>630</v>
      </c>
      <c r="H35" t="s">
        <v>41</v>
      </c>
      <c r="I35" t="s">
        <v>97</v>
      </c>
      <c r="J35" s="56">
        <v>2</v>
      </c>
      <c r="K35">
        <v>3025</v>
      </c>
    </row>
    <row r="36" spans="1:11" x14ac:dyDescent="0.25">
      <c r="A36" s="37" t="s">
        <v>492</v>
      </c>
      <c r="B36" s="37" t="s">
        <v>631</v>
      </c>
      <c r="C36" t="s">
        <v>492</v>
      </c>
      <c r="D36" t="s">
        <v>3</v>
      </c>
      <c r="E36" t="s">
        <v>509</v>
      </c>
      <c r="F36" t="s">
        <v>19</v>
      </c>
      <c r="G36" t="s">
        <v>630</v>
      </c>
      <c r="H36" t="s">
        <v>41</v>
      </c>
      <c r="I36" t="s">
        <v>97</v>
      </c>
      <c r="J36" s="56" t="s">
        <v>495</v>
      </c>
      <c r="K36">
        <v>1760</v>
      </c>
    </row>
    <row r="37" spans="1:11" x14ac:dyDescent="0.25">
      <c r="A37" s="37" t="s">
        <v>492</v>
      </c>
      <c r="B37" s="37" t="s">
        <v>631</v>
      </c>
      <c r="C37" t="s">
        <v>492</v>
      </c>
      <c r="D37" t="s">
        <v>3</v>
      </c>
      <c r="E37" t="s">
        <v>509</v>
      </c>
      <c r="F37" t="s">
        <v>19</v>
      </c>
      <c r="G37" t="s">
        <v>630</v>
      </c>
      <c r="H37" t="s">
        <v>41</v>
      </c>
      <c r="I37" t="s">
        <v>97</v>
      </c>
      <c r="J37" s="56" t="s">
        <v>496</v>
      </c>
      <c r="K37">
        <v>540</v>
      </c>
    </row>
    <row r="38" spans="1:11" x14ac:dyDescent="0.25">
      <c r="A38" s="37" t="s">
        <v>492</v>
      </c>
      <c r="B38" s="37" t="s">
        <v>631</v>
      </c>
      <c r="C38" t="s">
        <v>492</v>
      </c>
      <c r="D38" t="s">
        <v>3</v>
      </c>
      <c r="E38" t="s">
        <v>509</v>
      </c>
      <c r="F38" t="s">
        <v>19</v>
      </c>
      <c r="G38" t="s">
        <v>630</v>
      </c>
      <c r="H38" t="s">
        <v>41</v>
      </c>
      <c r="I38" t="s">
        <v>97</v>
      </c>
      <c r="J38" s="56" t="s">
        <v>497</v>
      </c>
      <c r="K38">
        <v>212</v>
      </c>
    </row>
    <row r="39" spans="1:11" x14ac:dyDescent="0.25">
      <c r="A39" s="37" t="s">
        <v>492</v>
      </c>
      <c r="B39" s="37" t="s">
        <v>631</v>
      </c>
      <c r="C39" t="s">
        <v>492</v>
      </c>
      <c r="D39" t="s">
        <v>3</v>
      </c>
      <c r="E39" t="s">
        <v>509</v>
      </c>
      <c r="F39" t="s">
        <v>19</v>
      </c>
      <c r="G39" t="s">
        <v>630</v>
      </c>
      <c r="H39" t="s">
        <v>41</v>
      </c>
      <c r="I39" t="s">
        <v>97</v>
      </c>
      <c r="J39" s="56" t="s">
        <v>498</v>
      </c>
      <c r="K39">
        <v>183</v>
      </c>
    </row>
    <row r="40" spans="1:11" x14ac:dyDescent="0.25">
      <c r="A40" s="37" t="s">
        <v>492</v>
      </c>
      <c r="B40" s="37" t="s">
        <v>631</v>
      </c>
      <c r="C40" t="s">
        <v>492</v>
      </c>
      <c r="D40" t="s">
        <v>3</v>
      </c>
      <c r="E40" t="s">
        <v>509</v>
      </c>
      <c r="F40" t="s">
        <v>19</v>
      </c>
      <c r="G40" t="s">
        <v>630</v>
      </c>
      <c r="H40" t="s">
        <v>41</v>
      </c>
      <c r="I40" t="s">
        <v>97</v>
      </c>
      <c r="J40" s="56" t="s">
        <v>499</v>
      </c>
      <c r="K40">
        <v>303</v>
      </c>
    </row>
    <row r="41" spans="1:11" x14ac:dyDescent="0.25">
      <c r="A41" s="37" t="s">
        <v>492</v>
      </c>
      <c r="B41" s="37" t="s">
        <v>631</v>
      </c>
      <c r="C41" t="s">
        <v>492</v>
      </c>
      <c r="D41" t="s">
        <v>3</v>
      </c>
      <c r="E41" t="s">
        <v>509</v>
      </c>
      <c r="F41" t="s">
        <v>19</v>
      </c>
      <c r="G41" t="s">
        <v>630</v>
      </c>
      <c r="H41" t="s">
        <v>41</v>
      </c>
      <c r="I41" t="s">
        <v>97</v>
      </c>
      <c r="J41" s="56" t="s">
        <v>500</v>
      </c>
      <c r="K41">
        <v>27</v>
      </c>
    </row>
    <row r="42" spans="1:11" x14ac:dyDescent="0.25">
      <c r="A42" s="37" t="s">
        <v>492</v>
      </c>
      <c r="B42" s="37" t="s">
        <v>631</v>
      </c>
      <c r="C42" t="s">
        <v>492</v>
      </c>
      <c r="D42" t="s">
        <v>3</v>
      </c>
      <c r="E42" t="s">
        <v>509</v>
      </c>
      <c r="F42" t="s">
        <v>19</v>
      </c>
      <c r="G42" t="s">
        <v>630</v>
      </c>
      <c r="H42" t="s">
        <v>41</v>
      </c>
      <c r="I42" t="s">
        <v>97</v>
      </c>
      <c r="J42" s="56" t="s">
        <v>501</v>
      </c>
      <c r="K42">
        <v>624</v>
      </c>
    </row>
    <row r="43" spans="1:11" x14ac:dyDescent="0.25">
      <c r="A43" s="37" t="s">
        <v>492</v>
      </c>
      <c r="B43" s="37" t="s">
        <v>631</v>
      </c>
      <c r="C43" t="s">
        <v>492</v>
      </c>
      <c r="D43" t="s">
        <v>3</v>
      </c>
      <c r="E43" t="s">
        <v>509</v>
      </c>
      <c r="F43" t="s">
        <v>19</v>
      </c>
      <c r="G43" t="s">
        <v>630</v>
      </c>
      <c r="H43" t="s">
        <v>41</v>
      </c>
      <c r="I43" t="s">
        <v>97</v>
      </c>
      <c r="J43" s="56" t="s">
        <v>502</v>
      </c>
      <c r="K43">
        <v>688</v>
      </c>
    </row>
    <row r="44" spans="1:11" x14ac:dyDescent="0.25">
      <c r="A44" s="37" t="s">
        <v>492</v>
      </c>
      <c r="B44" s="37" t="s">
        <v>631</v>
      </c>
      <c r="C44" t="s">
        <v>492</v>
      </c>
      <c r="D44" t="s">
        <v>3</v>
      </c>
      <c r="E44" t="s">
        <v>509</v>
      </c>
      <c r="F44" t="s">
        <v>19</v>
      </c>
      <c r="G44" t="s">
        <v>630</v>
      </c>
      <c r="H44" t="s">
        <v>41</v>
      </c>
      <c r="I44" t="s">
        <v>97</v>
      </c>
      <c r="J44" s="56" t="s">
        <v>503</v>
      </c>
      <c r="K44">
        <v>493</v>
      </c>
    </row>
    <row r="45" spans="1:11" x14ac:dyDescent="0.25">
      <c r="A45" s="37" t="s">
        <v>492</v>
      </c>
      <c r="B45" s="37" t="s">
        <v>631</v>
      </c>
      <c r="C45" t="s">
        <v>492</v>
      </c>
      <c r="D45" t="s">
        <v>3</v>
      </c>
      <c r="E45" t="s">
        <v>509</v>
      </c>
      <c r="F45" t="s">
        <v>19</v>
      </c>
      <c r="G45" t="s">
        <v>630</v>
      </c>
      <c r="H45" t="s">
        <v>41</v>
      </c>
      <c r="I45" t="s">
        <v>97</v>
      </c>
      <c r="J45" s="56" t="s">
        <v>504</v>
      </c>
      <c r="K45">
        <v>819</v>
      </c>
    </row>
    <row r="46" spans="1:11" x14ac:dyDescent="0.25">
      <c r="A46" s="37" t="s">
        <v>492</v>
      </c>
      <c r="B46" s="37" t="s">
        <v>631</v>
      </c>
      <c r="C46" t="s">
        <v>492</v>
      </c>
      <c r="D46" t="s">
        <v>3</v>
      </c>
      <c r="E46" t="s">
        <v>509</v>
      </c>
      <c r="F46" t="s">
        <v>19</v>
      </c>
      <c r="G46" t="s">
        <v>630</v>
      </c>
      <c r="H46" t="s">
        <v>41</v>
      </c>
      <c r="I46" t="s">
        <v>97</v>
      </c>
      <c r="J46" s="56" t="s">
        <v>505</v>
      </c>
      <c r="K46">
        <v>0</v>
      </c>
    </row>
    <row r="47" spans="1:11" x14ac:dyDescent="0.25">
      <c r="A47" s="37" t="s">
        <v>492</v>
      </c>
      <c r="B47" s="37" t="s">
        <v>631</v>
      </c>
      <c r="C47" t="s">
        <v>492</v>
      </c>
      <c r="D47" t="s">
        <v>3</v>
      </c>
      <c r="E47" t="s">
        <v>509</v>
      </c>
      <c r="F47" t="s">
        <v>19</v>
      </c>
      <c r="G47" t="s">
        <v>630</v>
      </c>
      <c r="H47" t="s">
        <v>41</v>
      </c>
      <c r="I47" t="s">
        <v>97</v>
      </c>
      <c r="J47" s="56" t="s">
        <v>506</v>
      </c>
      <c r="K47">
        <v>74</v>
      </c>
    </row>
    <row r="48" spans="1:11" x14ac:dyDescent="0.25">
      <c r="A48" s="37" t="s">
        <v>492</v>
      </c>
      <c r="B48" s="37" t="s">
        <v>631</v>
      </c>
      <c r="C48" t="s">
        <v>492</v>
      </c>
      <c r="D48" t="s">
        <v>3</v>
      </c>
      <c r="E48" t="s">
        <v>509</v>
      </c>
      <c r="F48" t="s">
        <v>19</v>
      </c>
      <c r="G48" t="s">
        <v>630</v>
      </c>
      <c r="H48" t="s">
        <v>41</v>
      </c>
      <c r="I48" t="s">
        <v>97</v>
      </c>
      <c r="J48" s="56" t="s">
        <v>507</v>
      </c>
      <c r="K48">
        <v>241</v>
      </c>
    </row>
    <row r="49" spans="1:11" x14ac:dyDescent="0.25">
      <c r="A49" s="37" t="s">
        <v>492</v>
      </c>
      <c r="B49" s="37" t="s">
        <v>631</v>
      </c>
      <c r="C49" t="s">
        <v>492</v>
      </c>
      <c r="D49" t="s">
        <v>3</v>
      </c>
      <c r="E49" t="s">
        <v>509</v>
      </c>
      <c r="F49" t="s">
        <v>19</v>
      </c>
      <c r="G49" t="s">
        <v>630</v>
      </c>
      <c r="H49" t="s">
        <v>41</v>
      </c>
      <c r="I49" t="s">
        <v>97</v>
      </c>
      <c r="J49" s="56" t="s">
        <v>508</v>
      </c>
      <c r="K49">
        <v>86</v>
      </c>
    </row>
    <row r="50" spans="1:11" x14ac:dyDescent="0.25">
      <c r="A50" s="37" t="s">
        <v>492</v>
      </c>
      <c r="B50" s="37" t="s">
        <v>631</v>
      </c>
      <c r="C50" t="s">
        <v>492</v>
      </c>
      <c r="D50" t="s">
        <v>8</v>
      </c>
      <c r="E50" t="s">
        <v>493</v>
      </c>
      <c r="F50" t="s">
        <v>19</v>
      </c>
      <c r="G50" t="s">
        <v>630</v>
      </c>
      <c r="H50" t="s">
        <v>42</v>
      </c>
      <c r="I50" t="s">
        <v>98</v>
      </c>
      <c r="J50" s="56">
        <v>1</v>
      </c>
      <c r="K50">
        <v>40728</v>
      </c>
    </row>
    <row r="51" spans="1:11" x14ac:dyDescent="0.25">
      <c r="A51" s="37" t="s">
        <v>492</v>
      </c>
      <c r="B51" s="37" t="s">
        <v>631</v>
      </c>
      <c r="C51" t="s">
        <v>492</v>
      </c>
      <c r="D51" t="s">
        <v>8</v>
      </c>
      <c r="E51" t="s">
        <v>493</v>
      </c>
      <c r="F51" t="s">
        <v>19</v>
      </c>
      <c r="G51" t="s">
        <v>630</v>
      </c>
      <c r="H51" t="s">
        <v>42</v>
      </c>
      <c r="I51" t="s">
        <v>98</v>
      </c>
      <c r="J51" s="56">
        <v>2</v>
      </c>
      <c r="K51">
        <v>980</v>
      </c>
    </row>
    <row r="52" spans="1:11" x14ac:dyDescent="0.25">
      <c r="A52" s="37" t="s">
        <v>492</v>
      </c>
      <c r="B52" s="37" t="s">
        <v>631</v>
      </c>
      <c r="C52" t="s">
        <v>492</v>
      </c>
      <c r="D52" t="s">
        <v>8</v>
      </c>
      <c r="E52" t="s">
        <v>493</v>
      </c>
      <c r="F52" t="s">
        <v>19</v>
      </c>
      <c r="G52" t="s">
        <v>630</v>
      </c>
      <c r="H52" t="s">
        <v>42</v>
      </c>
      <c r="I52" t="s">
        <v>98</v>
      </c>
      <c r="J52" s="56" t="s">
        <v>495</v>
      </c>
      <c r="K52">
        <v>534</v>
      </c>
    </row>
    <row r="53" spans="1:11" x14ac:dyDescent="0.25">
      <c r="A53" s="37" t="s">
        <v>492</v>
      </c>
      <c r="B53" s="37" t="s">
        <v>631</v>
      </c>
      <c r="C53" t="s">
        <v>492</v>
      </c>
      <c r="D53" t="s">
        <v>8</v>
      </c>
      <c r="E53" t="s">
        <v>493</v>
      </c>
      <c r="F53" t="s">
        <v>19</v>
      </c>
      <c r="G53" t="s">
        <v>630</v>
      </c>
      <c r="H53" t="s">
        <v>42</v>
      </c>
      <c r="I53" t="s">
        <v>98</v>
      </c>
      <c r="J53" s="56" t="s">
        <v>496</v>
      </c>
      <c r="K53">
        <v>220</v>
      </c>
    </row>
    <row r="54" spans="1:11" x14ac:dyDescent="0.25">
      <c r="A54" s="37" t="s">
        <v>492</v>
      </c>
      <c r="B54" s="37" t="s">
        <v>631</v>
      </c>
      <c r="C54" t="s">
        <v>492</v>
      </c>
      <c r="D54" t="s">
        <v>8</v>
      </c>
      <c r="E54" t="s">
        <v>493</v>
      </c>
      <c r="F54" t="s">
        <v>19</v>
      </c>
      <c r="G54" t="s">
        <v>630</v>
      </c>
      <c r="H54" t="s">
        <v>42</v>
      </c>
      <c r="I54" t="s">
        <v>98</v>
      </c>
      <c r="J54" s="56" t="s">
        <v>497</v>
      </c>
      <c r="K54">
        <v>71</v>
      </c>
    </row>
    <row r="55" spans="1:11" x14ac:dyDescent="0.25">
      <c r="A55" s="37" t="s">
        <v>492</v>
      </c>
      <c r="B55" s="37" t="s">
        <v>631</v>
      </c>
      <c r="C55" t="s">
        <v>492</v>
      </c>
      <c r="D55" t="s">
        <v>8</v>
      </c>
      <c r="E55" t="s">
        <v>493</v>
      </c>
      <c r="F55" t="s">
        <v>19</v>
      </c>
      <c r="G55" t="s">
        <v>630</v>
      </c>
      <c r="H55" t="s">
        <v>42</v>
      </c>
      <c r="I55" t="s">
        <v>98</v>
      </c>
      <c r="J55" s="56" t="s">
        <v>498</v>
      </c>
      <c r="K55">
        <v>59</v>
      </c>
    </row>
    <row r="56" spans="1:11" x14ac:dyDescent="0.25">
      <c r="A56" s="37" t="s">
        <v>492</v>
      </c>
      <c r="B56" s="37" t="s">
        <v>631</v>
      </c>
      <c r="C56" t="s">
        <v>492</v>
      </c>
      <c r="D56" t="s">
        <v>8</v>
      </c>
      <c r="E56" t="s">
        <v>493</v>
      </c>
      <c r="F56" t="s">
        <v>19</v>
      </c>
      <c r="G56" t="s">
        <v>630</v>
      </c>
      <c r="H56" t="s">
        <v>42</v>
      </c>
      <c r="I56" t="s">
        <v>98</v>
      </c>
      <c r="J56" s="56" t="s">
        <v>499</v>
      </c>
      <c r="K56">
        <v>81</v>
      </c>
    </row>
    <row r="57" spans="1:11" x14ac:dyDescent="0.25">
      <c r="A57" s="37" t="s">
        <v>492</v>
      </c>
      <c r="B57" s="37" t="s">
        <v>631</v>
      </c>
      <c r="C57" t="s">
        <v>492</v>
      </c>
      <c r="D57" t="s">
        <v>8</v>
      </c>
      <c r="E57" t="s">
        <v>493</v>
      </c>
      <c r="F57" t="s">
        <v>19</v>
      </c>
      <c r="G57" t="s">
        <v>630</v>
      </c>
      <c r="H57" t="s">
        <v>42</v>
      </c>
      <c r="I57" t="s">
        <v>98</v>
      </c>
      <c r="J57" s="56" t="s">
        <v>500</v>
      </c>
      <c r="K57">
        <v>15</v>
      </c>
    </row>
    <row r="58" spans="1:11" x14ac:dyDescent="0.25">
      <c r="A58" s="37" t="s">
        <v>492</v>
      </c>
      <c r="B58" s="37" t="s">
        <v>631</v>
      </c>
      <c r="C58" t="s">
        <v>492</v>
      </c>
      <c r="D58" t="s">
        <v>8</v>
      </c>
      <c r="E58" t="s">
        <v>493</v>
      </c>
      <c r="F58" t="s">
        <v>19</v>
      </c>
      <c r="G58" t="s">
        <v>630</v>
      </c>
      <c r="H58" t="s">
        <v>42</v>
      </c>
      <c r="I58" t="s">
        <v>98</v>
      </c>
      <c r="J58" s="56" t="s">
        <v>501</v>
      </c>
      <c r="K58">
        <v>194</v>
      </c>
    </row>
    <row r="59" spans="1:11" x14ac:dyDescent="0.25">
      <c r="A59" s="37" t="s">
        <v>492</v>
      </c>
      <c r="B59" s="37" t="s">
        <v>631</v>
      </c>
      <c r="C59" t="s">
        <v>492</v>
      </c>
      <c r="D59" t="s">
        <v>8</v>
      </c>
      <c r="E59" t="s">
        <v>493</v>
      </c>
      <c r="F59" t="s">
        <v>19</v>
      </c>
      <c r="G59" t="s">
        <v>630</v>
      </c>
      <c r="H59" t="s">
        <v>42</v>
      </c>
      <c r="I59" t="s">
        <v>98</v>
      </c>
      <c r="J59" s="56" t="s">
        <v>502</v>
      </c>
      <c r="K59">
        <v>209</v>
      </c>
    </row>
    <row r="60" spans="1:11" x14ac:dyDescent="0.25">
      <c r="A60" s="37" t="s">
        <v>492</v>
      </c>
      <c r="B60" s="37" t="s">
        <v>631</v>
      </c>
      <c r="C60" t="s">
        <v>492</v>
      </c>
      <c r="D60" t="s">
        <v>8</v>
      </c>
      <c r="E60" t="s">
        <v>493</v>
      </c>
      <c r="F60" t="s">
        <v>19</v>
      </c>
      <c r="G60" t="s">
        <v>630</v>
      </c>
      <c r="H60" t="s">
        <v>42</v>
      </c>
      <c r="I60" t="s">
        <v>98</v>
      </c>
      <c r="J60" s="56" t="s">
        <v>503</v>
      </c>
      <c r="K60">
        <v>142</v>
      </c>
    </row>
    <row r="61" spans="1:11" x14ac:dyDescent="0.25">
      <c r="A61" s="37" t="s">
        <v>492</v>
      </c>
      <c r="B61" s="37" t="s">
        <v>631</v>
      </c>
      <c r="C61" t="s">
        <v>492</v>
      </c>
      <c r="D61" t="s">
        <v>8</v>
      </c>
      <c r="E61" t="s">
        <v>493</v>
      </c>
      <c r="F61" t="s">
        <v>19</v>
      </c>
      <c r="G61" t="s">
        <v>630</v>
      </c>
      <c r="H61" t="s">
        <v>42</v>
      </c>
      <c r="I61" t="s">
        <v>98</v>
      </c>
      <c r="J61" s="56" t="s">
        <v>504</v>
      </c>
      <c r="K61">
        <v>320</v>
      </c>
    </row>
    <row r="62" spans="1:11" x14ac:dyDescent="0.25">
      <c r="A62" s="37" t="s">
        <v>492</v>
      </c>
      <c r="B62" s="37" t="s">
        <v>631</v>
      </c>
      <c r="C62" t="s">
        <v>492</v>
      </c>
      <c r="D62" t="s">
        <v>8</v>
      </c>
      <c r="E62" t="s">
        <v>493</v>
      </c>
      <c r="F62" t="s">
        <v>19</v>
      </c>
      <c r="G62" t="s">
        <v>630</v>
      </c>
      <c r="H62" t="s">
        <v>42</v>
      </c>
      <c r="I62" t="s">
        <v>98</v>
      </c>
      <c r="J62" s="56" t="s">
        <v>505</v>
      </c>
      <c r="K62">
        <v>0</v>
      </c>
    </row>
    <row r="63" spans="1:11" x14ac:dyDescent="0.25">
      <c r="A63" s="37" t="s">
        <v>492</v>
      </c>
      <c r="B63" s="37" t="s">
        <v>631</v>
      </c>
      <c r="C63" t="s">
        <v>492</v>
      </c>
      <c r="D63" t="s">
        <v>8</v>
      </c>
      <c r="E63" t="s">
        <v>493</v>
      </c>
      <c r="F63" t="s">
        <v>19</v>
      </c>
      <c r="G63" t="s">
        <v>630</v>
      </c>
      <c r="H63" t="s">
        <v>42</v>
      </c>
      <c r="I63" t="s">
        <v>98</v>
      </c>
      <c r="J63" s="56" t="s">
        <v>506</v>
      </c>
      <c r="K63">
        <v>25</v>
      </c>
    </row>
    <row r="64" spans="1:11" x14ac:dyDescent="0.25">
      <c r="A64" s="37" t="s">
        <v>492</v>
      </c>
      <c r="B64" s="37" t="s">
        <v>631</v>
      </c>
      <c r="C64" t="s">
        <v>492</v>
      </c>
      <c r="D64" t="s">
        <v>8</v>
      </c>
      <c r="E64" t="s">
        <v>493</v>
      </c>
      <c r="F64" t="s">
        <v>19</v>
      </c>
      <c r="G64" t="s">
        <v>630</v>
      </c>
      <c r="H64" t="s">
        <v>42</v>
      </c>
      <c r="I64" t="s">
        <v>98</v>
      </c>
      <c r="J64" s="56" t="s">
        <v>507</v>
      </c>
      <c r="K64">
        <v>75</v>
      </c>
    </row>
    <row r="65" spans="1:11" x14ac:dyDescent="0.25">
      <c r="A65" s="37" t="s">
        <v>492</v>
      </c>
      <c r="B65" s="37" t="s">
        <v>631</v>
      </c>
      <c r="C65" t="s">
        <v>492</v>
      </c>
      <c r="D65" t="s">
        <v>8</v>
      </c>
      <c r="E65" t="s">
        <v>493</v>
      </c>
      <c r="F65" t="s">
        <v>19</v>
      </c>
      <c r="G65" t="s">
        <v>630</v>
      </c>
      <c r="H65" t="s">
        <v>42</v>
      </c>
      <c r="I65" t="s">
        <v>98</v>
      </c>
      <c r="J65" s="56" t="s">
        <v>508</v>
      </c>
      <c r="K65">
        <v>15</v>
      </c>
    </row>
    <row r="66" spans="1:11" x14ac:dyDescent="0.25">
      <c r="A66" s="37" t="s">
        <v>492</v>
      </c>
      <c r="B66" s="37" t="s">
        <v>631</v>
      </c>
      <c r="C66" t="s">
        <v>492</v>
      </c>
      <c r="D66" t="s">
        <v>3</v>
      </c>
      <c r="E66" t="s">
        <v>509</v>
      </c>
      <c r="F66" t="s">
        <v>4</v>
      </c>
      <c r="G66" t="s">
        <v>510</v>
      </c>
      <c r="H66" t="s">
        <v>15</v>
      </c>
      <c r="I66" t="s">
        <v>67</v>
      </c>
      <c r="J66" s="56">
        <v>1</v>
      </c>
      <c r="K66">
        <v>425</v>
      </c>
    </row>
    <row r="67" spans="1:11" x14ac:dyDescent="0.25">
      <c r="A67" s="37" t="s">
        <v>492</v>
      </c>
      <c r="B67" s="37" t="s">
        <v>631</v>
      </c>
      <c r="C67" t="s">
        <v>492</v>
      </c>
      <c r="D67" t="s">
        <v>3</v>
      </c>
      <c r="E67" t="s">
        <v>509</v>
      </c>
      <c r="F67" t="s">
        <v>4</v>
      </c>
      <c r="G67" t="s">
        <v>510</v>
      </c>
      <c r="H67" t="s">
        <v>15</v>
      </c>
      <c r="I67" t="s">
        <v>67</v>
      </c>
      <c r="J67" s="56">
        <v>2</v>
      </c>
      <c r="K67">
        <v>68</v>
      </c>
    </row>
    <row r="68" spans="1:11" x14ac:dyDescent="0.25">
      <c r="A68" s="37" t="s">
        <v>492</v>
      </c>
      <c r="B68" s="37" t="s">
        <v>631</v>
      </c>
      <c r="C68" t="s">
        <v>492</v>
      </c>
      <c r="D68" t="s">
        <v>3</v>
      </c>
      <c r="E68" t="s">
        <v>509</v>
      </c>
      <c r="F68" t="s">
        <v>4</v>
      </c>
      <c r="G68" t="s">
        <v>510</v>
      </c>
      <c r="H68" t="s">
        <v>15</v>
      </c>
      <c r="I68" t="s">
        <v>67</v>
      </c>
      <c r="J68" s="56" t="s">
        <v>495</v>
      </c>
      <c r="K68">
        <v>37</v>
      </c>
    </row>
    <row r="69" spans="1:11" x14ac:dyDescent="0.25">
      <c r="A69" s="37" t="s">
        <v>492</v>
      </c>
      <c r="B69" s="37" t="s">
        <v>631</v>
      </c>
      <c r="C69" t="s">
        <v>492</v>
      </c>
      <c r="D69" t="s">
        <v>3</v>
      </c>
      <c r="E69" t="s">
        <v>509</v>
      </c>
      <c r="F69" t="s">
        <v>4</v>
      </c>
      <c r="G69" t="s">
        <v>510</v>
      </c>
      <c r="H69" t="s">
        <v>15</v>
      </c>
      <c r="I69" t="s">
        <v>67</v>
      </c>
      <c r="J69" s="56" t="s">
        <v>496</v>
      </c>
      <c r="K69">
        <v>18</v>
      </c>
    </row>
    <row r="70" spans="1:11" x14ac:dyDescent="0.25">
      <c r="A70" s="37" t="s">
        <v>492</v>
      </c>
      <c r="B70" s="37" t="s">
        <v>631</v>
      </c>
      <c r="C70" t="s">
        <v>492</v>
      </c>
      <c r="D70" t="s">
        <v>3</v>
      </c>
      <c r="E70" t="s">
        <v>509</v>
      </c>
      <c r="F70" t="s">
        <v>4</v>
      </c>
      <c r="G70" t="s">
        <v>510</v>
      </c>
      <c r="H70" t="s">
        <v>15</v>
      </c>
      <c r="I70" t="s">
        <v>67</v>
      </c>
      <c r="J70" s="56" t="s">
        <v>497</v>
      </c>
      <c r="K70">
        <v>5</v>
      </c>
    </row>
    <row r="71" spans="1:11" x14ac:dyDescent="0.25">
      <c r="A71" s="37" t="s">
        <v>492</v>
      </c>
      <c r="B71" s="37" t="s">
        <v>631</v>
      </c>
      <c r="C71" t="s">
        <v>492</v>
      </c>
      <c r="D71" t="s">
        <v>3</v>
      </c>
      <c r="E71" t="s">
        <v>509</v>
      </c>
      <c r="F71" t="s">
        <v>4</v>
      </c>
      <c r="G71" t="s">
        <v>510</v>
      </c>
      <c r="H71" t="s">
        <v>15</v>
      </c>
      <c r="I71" t="s">
        <v>67</v>
      </c>
      <c r="J71" s="56" t="s">
        <v>498</v>
      </c>
      <c r="K71">
        <v>3</v>
      </c>
    </row>
    <row r="72" spans="1:11" x14ac:dyDescent="0.25">
      <c r="A72" s="37" t="s">
        <v>492</v>
      </c>
      <c r="B72" s="37" t="s">
        <v>631</v>
      </c>
      <c r="C72" t="s">
        <v>492</v>
      </c>
      <c r="D72" t="s">
        <v>3</v>
      </c>
      <c r="E72" t="s">
        <v>509</v>
      </c>
      <c r="F72" t="s">
        <v>4</v>
      </c>
      <c r="G72" t="s">
        <v>510</v>
      </c>
      <c r="H72" t="s">
        <v>15</v>
      </c>
      <c r="I72" t="s">
        <v>67</v>
      </c>
      <c r="J72" s="56" t="s">
        <v>499</v>
      </c>
      <c r="K72">
        <v>3</v>
      </c>
    </row>
    <row r="73" spans="1:11" x14ac:dyDescent="0.25">
      <c r="A73" s="37" t="s">
        <v>492</v>
      </c>
      <c r="B73" s="37" t="s">
        <v>631</v>
      </c>
      <c r="C73" t="s">
        <v>492</v>
      </c>
      <c r="D73" t="s">
        <v>3</v>
      </c>
      <c r="E73" t="s">
        <v>509</v>
      </c>
      <c r="F73" t="s">
        <v>4</v>
      </c>
      <c r="G73" t="s">
        <v>510</v>
      </c>
      <c r="H73" t="s">
        <v>15</v>
      </c>
      <c r="I73" t="s">
        <v>67</v>
      </c>
      <c r="J73" s="56" t="s">
        <v>500</v>
      </c>
      <c r="K73">
        <v>2</v>
      </c>
    </row>
    <row r="74" spans="1:11" x14ac:dyDescent="0.25">
      <c r="A74" s="37" t="s">
        <v>492</v>
      </c>
      <c r="B74" s="37" t="s">
        <v>631</v>
      </c>
      <c r="C74" t="s">
        <v>492</v>
      </c>
      <c r="D74" t="s">
        <v>3</v>
      </c>
      <c r="E74" t="s">
        <v>509</v>
      </c>
      <c r="F74" t="s">
        <v>4</v>
      </c>
      <c r="G74" t="s">
        <v>510</v>
      </c>
      <c r="H74" t="s">
        <v>15</v>
      </c>
      <c r="I74" t="s">
        <v>67</v>
      </c>
      <c r="J74" s="56" t="s">
        <v>501</v>
      </c>
      <c r="K74">
        <v>31</v>
      </c>
    </row>
    <row r="75" spans="1:11" x14ac:dyDescent="0.25">
      <c r="A75" s="37" t="s">
        <v>492</v>
      </c>
      <c r="B75" s="37" t="s">
        <v>631</v>
      </c>
      <c r="C75" t="s">
        <v>492</v>
      </c>
      <c r="D75" t="s">
        <v>3</v>
      </c>
      <c r="E75" t="s">
        <v>509</v>
      </c>
      <c r="F75" t="s">
        <v>4</v>
      </c>
      <c r="G75" t="s">
        <v>510</v>
      </c>
      <c r="H75" t="s">
        <v>15</v>
      </c>
      <c r="I75" t="s">
        <v>67</v>
      </c>
      <c r="J75" s="56" t="s">
        <v>502</v>
      </c>
      <c r="K75">
        <v>9</v>
      </c>
    </row>
    <row r="76" spans="1:11" x14ac:dyDescent="0.25">
      <c r="A76" s="37" t="s">
        <v>492</v>
      </c>
      <c r="B76" s="37" t="s">
        <v>631</v>
      </c>
      <c r="C76" t="s">
        <v>492</v>
      </c>
      <c r="D76" t="s">
        <v>3</v>
      </c>
      <c r="E76" t="s">
        <v>509</v>
      </c>
      <c r="F76" t="s">
        <v>4</v>
      </c>
      <c r="G76" t="s">
        <v>510</v>
      </c>
      <c r="H76" t="s">
        <v>15</v>
      </c>
      <c r="I76" t="s">
        <v>67</v>
      </c>
      <c r="J76" s="56" t="s">
        <v>503</v>
      </c>
      <c r="K76">
        <v>2</v>
      </c>
    </row>
    <row r="77" spans="1:11" x14ac:dyDescent="0.25">
      <c r="A77" s="37" t="s">
        <v>492</v>
      </c>
      <c r="B77" s="37" t="s">
        <v>631</v>
      </c>
      <c r="C77" t="s">
        <v>492</v>
      </c>
      <c r="D77" t="s">
        <v>3</v>
      </c>
      <c r="E77" t="s">
        <v>509</v>
      </c>
      <c r="F77" t="s">
        <v>4</v>
      </c>
      <c r="G77" t="s">
        <v>510</v>
      </c>
      <c r="H77" t="s">
        <v>15</v>
      </c>
      <c r="I77" t="s">
        <v>67</v>
      </c>
      <c r="J77" s="56" t="s">
        <v>504</v>
      </c>
      <c r="K77">
        <v>10</v>
      </c>
    </row>
    <row r="78" spans="1:11" x14ac:dyDescent="0.25">
      <c r="A78" s="37" t="s">
        <v>492</v>
      </c>
      <c r="B78" s="37" t="s">
        <v>631</v>
      </c>
      <c r="C78" t="s">
        <v>492</v>
      </c>
      <c r="D78" t="s">
        <v>3</v>
      </c>
      <c r="E78" t="s">
        <v>509</v>
      </c>
      <c r="F78" t="s">
        <v>4</v>
      </c>
      <c r="G78" t="s">
        <v>510</v>
      </c>
      <c r="H78" t="s">
        <v>15</v>
      </c>
      <c r="I78" t="s">
        <v>67</v>
      </c>
      <c r="J78" s="56" t="s">
        <v>505</v>
      </c>
      <c r="K78">
        <v>6</v>
      </c>
    </row>
    <row r="79" spans="1:11" x14ac:dyDescent="0.25">
      <c r="A79" s="37" t="s">
        <v>492</v>
      </c>
      <c r="B79" s="37" t="s">
        <v>631</v>
      </c>
      <c r="C79" t="s">
        <v>492</v>
      </c>
      <c r="D79" t="s">
        <v>3</v>
      </c>
      <c r="E79" t="s">
        <v>509</v>
      </c>
      <c r="F79" t="s">
        <v>4</v>
      </c>
      <c r="G79" t="s">
        <v>510</v>
      </c>
      <c r="H79" t="s">
        <v>15</v>
      </c>
      <c r="I79" t="s">
        <v>67</v>
      </c>
      <c r="J79" s="56" t="s">
        <v>506</v>
      </c>
      <c r="K79">
        <v>1</v>
      </c>
    </row>
    <row r="80" spans="1:11" x14ac:dyDescent="0.25">
      <c r="A80" s="37" t="s">
        <v>492</v>
      </c>
      <c r="B80" s="37" t="s">
        <v>631</v>
      </c>
      <c r="C80" t="s">
        <v>492</v>
      </c>
      <c r="D80" t="s">
        <v>3</v>
      </c>
      <c r="E80" t="s">
        <v>509</v>
      </c>
      <c r="F80" t="s">
        <v>4</v>
      </c>
      <c r="G80" t="s">
        <v>510</v>
      </c>
      <c r="H80" t="s">
        <v>15</v>
      </c>
      <c r="I80" t="s">
        <v>67</v>
      </c>
      <c r="J80" s="56" t="s">
        <v>507</v>
      </c>
      <c r="K80">
        <v>4</v>
      </c>
    </row>
    <row r="81" spans="1:11" x14ac:dyDescent="0.25">
      <c r="A81" s="37" t="s">
        <v>492</v>
      </c>
      <c r="B81" s="37" t="s">
        <v>631</v>
      </c>
      <c r="C81" t="s">
        <v>492</v>
      </c>
      <c r="D81" t="s">
        <v>3</v>
      </c>
      <c r="E81" t="s">
        <v>509</v>
      </c>
      <c r="F81" t="s">
        <v>4</v>
      </c>
      <c r="G81" t="s">
        <v>510</v>
      </c>
      <c r="H81" t="s">
        <v>15</v>
      </c>
      <c r="I81" t="s">
        <v>67</v>
      </c>
      <c r="J81" s="56" t="s">
        <v>508</v>
      </c>
      <c r="K81">
        <v>0</v>
      </c>
    </row>
    <row r="82" spans="1:11" x14ac:dyDescent="0.25">
      <c r="A82" s="37" t="s">
        <v>492</v>
      </c>
      <c r="B82" s="37" t="s">
        <v>631</v>
      </c>
      <c r="C82" t="s">
        <v>492</v>
      </c>
      <c r="D82" t="s">
        <v>11</v>
      </c>
      <c r="E82" t="s">
        <v>514</v>
      </c>
      <c r="F82" t="s">
        <v>4</v>
      </c>
      <c r="G82" t="s">
        <v>510</v>
      </c>
      <c r="H82" t="s">
        <v>16</v>
      </c>
      <c r="I82" t="s">
        <v>68</v>
      </c>
      <c r="J82" s="56">
        <v>1</v>
      </c>
      <c r="K82">
        <v>425</v>
      </c>
    </row>
    <row r="83" spans="1:11" x14ac:dyDescent="0.25">
      <c r="A83" s="37" t="s">
        <v>492</v>
      </c>
      <c r="B83" s="37" t="s">
        <v>631</v>
      </c>
      <c r="C83" t="s">
        <v>492</v>
      </c>
      <c r="D83" t="s">
        <v>11</v>
      </c>
      <c r="E83" t="s">
        <v>514</v>
      </c>
      <c r="F83" t="s">
        <v>4</v>
      </c>
      <c r="G83" t="s">
        <v>510</v>
      </c>
      <c r="H83" t="s">
        <v>16</v>
      </c>
      <c r="I83" t="s">
        <v>68</v>
      </c>
      <c r="J83" s="56">
        <v>2</v>
      </c>
      <c r="K83">
        <v>76</v>
      </c>
    </row>
    <row r="84" spans="1:11" x14ac:dyDescent="0.25">
      <c r="A84" s="37" t="s">
        <v>492</v>
      </c>
      <c r="B84" s="37" t="s">
        <v>631</v>
      </c>
      <c r="C84" t="s">
        <v>492</v>
      </c>
      <c r="D84" t="s">
        <v>11</v>
      </c>
      <c r="E84" t="s">
        <v>514</v>
      </c>
      <c r="F84" t="s">
        <v>4</v>
      </c>
      <c r="G84" t="s">
        <v>510</v>
      </c>
      <c r="H84" t="s">
        <v>16</v>
      </c>
      <c r="I84" t="s">
        <v>68</v>
      </c>
      <c r="J84" s="56" t="s">
        <v>495</v>
      </c>
      <c r="K84">
        <v>39</v>
      </c>
    </row>
    <row r="85" spans="1:11" x14ac:dyDescent="0.25">
      <c r="A85" s="37" t="s">
        <v>492</v>
      </c>
      <c r="B85" s="37" t="s">
        <v>631</v>
      </c>
      <c r="C85" t="s">
        <v>492</v>
      </c>
      <c r="D85" t="s">
        <v>11</v>
      </c>
      <c r="E85" t="s">
        <v>514</v>
      </c>
      <c r="F85" t="s">
        <v>4</v>
      </c>
      <c r="G85" t="s">
        <v>510</v>
      </c>
      <c r="H85" t="s">
        <v>16</v>
      </c>
      <c r="I85" t="s">
        <v>68</v>
      </c>
      <c r="J85" s="56" t="s">
        <v>496</v>
      </c>
      <c r="K85">
        <v>19</v>
      </c>
    </row>
    <row r="86" spans="1:11" x14ac:dyDescent="0.25">
      <c r="A86" s="37" t="s">
        <v>492</v>
      </c>
      <c r="B86" s="37" t="s">
        <v>631</v>
      </c>
      <c r="C86" t="s">
        <v>492</v>
      </c>
      <c r="D86" t="s">
        <v>11</v>
      </c>
      <c r="E86" t="s">
        <v>514</v>
      </c>
      <c r="F86" t="s">
        <v>4</v>
      </c>
      <c r="G86" t="s">
        <v>510</v>
      </c>
      <c r="H86" t="s">
        <v>16</v>
      </c>
      <c r="I86" t="s">
        <v>68</v>
      </c>
      <c r="J86" s="56" t="s">
        <v>497</v>
      </c>
      <c r="K86">
        <v>6</v>
      </c>
    </row>
    <row r="87" spans="1:11" x14ac:dyDescent="0.25">
      <c r="A87" s="37" t="s">
        <v>492</v>
      </c>
      <c r="B87" s="37" t="s">
        <v>631</v>
      </c>
      <c r="C87" t="s">
        <v>492</v>
      </c>
      <c r="D87" t="s">
        <v>11</v>
      </c>
      <c r="E87" t="s">
        <v>514</v>
      </c>
      <c r="F87" t="s">
        <v>4</v>
      </c>
      <c r="G87" t="s">
        <v>510</v>
      </c>
      <c r="H87" t="s">
        <v>16</v>
      </c>
      <c r="I87" t="s">
        <v>68</v>
      </c>
      <c r="J87" s="56" t="s">
        <v>498</v>
      </c>
      <c r="K87">
        <v>9</v>
      </c>
    </row>
    <row r="88" spans="1:11" x14ac:dyDescent="0.25">
      <c r="A88" s="37" t="s">
        <v>492</v>
      </c>
      <c r="B88" s="37" t="s">
        <v>631</v>
      </c>
      <c r="C88" t="s">
        <v>492</v>
      </c>
      <c r="D88" t="s">
        <v>11</v>
      </c>
      <c r="E88" t="s">
        <v>514</v>
      </c>
      <c r="F88" t="s">
        <v>4</v>
      </c>
      <c r="G88" t="s">
        <v>510</v>
      </c>
      <c r="H88" t="s">
        <v>16</v>
      </c>
      <c r="I88" t="s">
        <v>68</v>
      </c>
      <c r="J88" s="56" t="s">
        <v>499</v>
      </c>
      <c r="K88">
        <v>3</v>
      </c>
    </row>
    <row r="89" spans="1:11" x14ac:dyDescent="0.25">
      <c r="A89" s="37" t="s">
        <v>492</v>
      </c>
      <c r="B89" s="37" t="s">
        <v>631</v>
      </c>
      <c r="C89" t="s">
        <v>492</v>
      </c>
      <c r="D89" t="s">
        <v>11</v>
      </c>
      <c r="E89" t="s">
        <v>514</v>
      </c>
      <c r="F89" t="s">
        <v>4</v>
      </c>
      <c r="G89" t="s">
        <v>510</v>
      </c>
      <c r="H89" t="s">
        <v>16</v>
      </c>
      <c r="I89" t="s">
        <v>68</v>
      </c>
      <c r="J89" s="56" t="s">
        <v>500</v>
      </c>
      <c r="K89">
        <v>0</v>
      </c>
    </row>
    <row r="90" spans="1:11" x14ac:dyDescent="0.25">
      <c r="A90" s="37" t="s">
        <v>492</v>
      </c>
      <c r="B90" s="37" t="s">
        <v>631</v>
      </c>
      <c r="C90" t="s">
        <v>492</v>
      </c>
      <c r="D90" t="s">
        <v>11</v>
      </c>
      <c r="E90" t="s">
        <v>514</v>
      </c>
      <c r="F90" t="s">
        <v>4</v>
      </c>
      <c r="G90" t="s">
        <v>510</v>
      </c>
      <c r="H90" t="s">
        <v>16</v>
      </c>
      <c r="I90" t="s">
        <v>68</v>
      </c>
      <c r="J90" s="56" t="s">
        <v>501</v>
      </c>
      <c r="K90">
        <v>25</v>
      </c>
    </row>
    <row r="91" spans="1:11" x14ac:dyDescent="0.25">
      <c r="A91" s="37" t="s">
        <v>492</v>
      </c>
      <c r="B91" s="37" t="s">
        <v>631</v>
      </c>
      <c r="C91" t="s">
        <v>492</v>
      </c>
      <c r="D91" t="s">
        <v>11</v>
      </c>
      <c r="E91" t="s">
        <v>514</v>
      </c>
      <c r="F91" t="s">
        <v>4</v>
      </c>
      <c r="G91" t="s">
        <v>510</v>
      </c>
      <c r="H91" t="s">
        <v>16</v>
      </c>
      <c r="I91" t="s">
        <v>68</v>
      </c>
      <c r="J91" s="56" t="s">
        <v>502</v>
      </c>
      <c r="K91">
        <v>22</v>
      </c>
    </row>
    <row r="92" spans="1:11" x14ac:dyDescent="0.25">
      <c r="A92" s="37" t="s">
        <v>492</v>
      </c>
      <c r="B92" s="37" t="s">
        <v>631</v>
      </c>
      <c r="C92" t="s">
        <v>492</v>
      </c>
      <c r="D92" t="s">
        <v>11</v>
      </c>
      <c r="E92" t="s">
        <v>514</v>
      </c>
      <c r="F92" t="s">
        <v>4</v>
      </c>
      <c r="G92" t="s">
        <v>510</v>
      </c>
      <c r="H92" t="s">
        <v>16</v>
      </c>
      <c r="I92" t="s">
        <v>68</v>
      </c>
      <c r="J92" s="56" t="s">
        <v>503</v>
      </c>
      <c r="K92">
        <v>4</v>
      </c>
    </row>
    <row r="93" spans="1:11" x14ac:dyDescent="0.25">
      <c r="A93" s="37" t="s">
        <v>492</v>
      </c>
      <c r="B93" s="37" t="s">
        <v>631</v>
      </c>
      <c r="C93" t="s">
        <v>492</v>
      </c>
      <c r="D93" t="s">
        <v>11</v>
      </c>
      <c r="E93" t="s">
        <v>514</v>
      </c>
      <c r="F93" t="s">
        <v>4</v>
      </c>
      <c r="G93" t="s">
        <v>510</v>
      </c>
      <c r="H93" t="s">
        <v>16</v>
      </c>
      <c r="I93" t="s">
        <v>68</v>
      </c>
      <c r="J93" s="56" t="s">
        <v>504</v>
      </c>
      <c r="K93">
        <v>10</v>
      </c>
    </row>
    <row r="94" spans="1:11" x14ac:dyDescent="0.25">
      <c r="A94" s="37" t="s">
        <v>492</v>
      </c>
      <c r="B94" s="37" t="s">
        <v>631</v>
      </c>
      <c r="C94" t="s">
        <v>492</v>
      </c>
      <c r="D94" t="s">
        <v>11</v>
      </c>
      <c r="E94" t="s">
        <v>514</v>
      </c>
      <c r="F94" t="s">
        <v>4</v>
      </c>
      <c r="G94" t="s">
        <v>510</v>
      </c>
      <c r="H94" t="s">
        <v>16</v>
      </c>
      <c r="I94" t="s">
        <v>68</v>
      </c>
      <c r="J94" s="56" t="s">
        <v>505</v>
      </c>
      <c r="K94">
        <v>2</v>
      </c>
    </row>
    <row r="95" spans="1:11" x14ac:dyDescent="0.25">
      <c r="A95" s="37" t="s">
        <v>492</v>
      </c>
      <c r="B95" s="37" t="s">
        <v>631</v>
      </c>
      <c r="C95" t="s">
        <v>492</v>
      </c>
      <c r="D95" t="s">
        <v>11</v>
      </c>
      <c r="E95" t="s">
        <v>514</v>
      </c>
      <c r="F95" t="s">
        <v>4</v>
      </c>
      <c r="G95" t="s">
        <v>510</v>
      </c>
      <c r="H95" t="s">
        <v>16</v>
      </c>
      <c r="I95" t="s">
        <v>68</v>
      </c>
      <c r="J95" s="56" t="s">
        <v>506</v>
      </c>
      <c r="K95">
        <v>6</v>
      </c>
    </row>
    <row r="96" spans="1:11" x14ac:dyDescent="0.25">
      <c r="A96" s="37" t="s">
        <v>492</v>
      </c>
      <c r="B96" s="37" t="s">
        <v>631</v>
      </c>
      <c r="C96" t="s">
        <v>492</v>
      </c>
      <c r="D96" t="s">
        <v>11</v>
      </c>
      <c r="E96" t="s">
        <v>514</v>
      </c>
      <c r="F96" t="s">
        <v>4</v>
      </c>
      <c r="G96" t="s">
        <v>510</v>
      </c>
      <c r="H96" t="s">
        <v>16</v>
      </c>
      <c r="I96" t="s">
        <v>68</v>
      </c>
      <c r="J96" s="56" t="s">
        <v>507</v>
      </c>
      <c r="K96">
        <v>2</v>
      </c>
    </row>
    <row r="97" spans="1:11" x14ac:dyDescent="0.25">
      <c r="A97" s="37" t="s">
        <v>492</v>
      </c>
      <c r="B97" s="37" t="s">
        <v>631</v>
      </c>
      <c r="C97" t="s">
        <v>492</v>
      </c>
      <c r="D97" t="s">
        <v>11</v>
      </c>
      <c r="E97" t="s">
        <v>514</v>
      </c>
      <c r="F97" t="s">
        <v>4</v>
      </c>
      <c r="G97" t="s">
        <v>510</v>
      </c>
      <c r="H97" t="s">
        <v>16</v>
      </c>
      <c r="I97" t="s">
        <v>68</v>
      </c>
      <c r="J97" s="56" t="s">
        <v>508</v>
      </c>
      <c r="K97">
        <v>1</v>
      </c>
    </row>
    <row r="98" spans="1:11" x14ac:dyDescent="0.25">
      <c r="A98" s="37" t="s">
        <v>492</v>
      </c>
      <c r="B98" s="37" t="s">
        <v>631</v>
      </c>
      <c r="C98" t="s">
        <v>492</v>
      </c>
      <c r="D98" t="s">
        <v>18</v>
      </c>
      <c r="E98" t="s">
        <v>511</v>
      </c>
      <c r="F98" t="s">
        <v>4</v>
      </c>
      <c r="G98" t="s">
        <v>510</v>
      </c>
      <c r="H98" t="s">
        <v>222</v>
      </c>
      <c r="I98" t="s">
        <v>223</v>
      </c>
      <c r="J98" s="56">
        <v>1</v>
      </c>
      <c r="K98">
        <v>425</v>
      </c>
    </row>
    <row r="99" spans="1:11" x14ac:dyDescent="0.25">
      <c r="A99" s="37" t="s">
        <v>492</v>
      </c>
      <c r="B99" s="37" t="s">
        <v>631</v>
      </c>
      <c r="C99" t="s">
        <v>492</v>
      </c>
      <c r="D99" t="s">
        <v>18</v>
      </c>
      <c r="E99" t="s">
        <v>511</v>
      </c>
      <c r="F99" t="s">
        <v>4</v>
      </c>
      <c r="G99" t="s">
        <v>510</v>
      </c>
      <c r="H99" t="s">
        <v>222</v>
      </c>
      <c r="I99" t="s">
        <v>223</v>
      </c>
      <c r="J99" s="56">
        <v>2</v>
      </c>
      <c r="K99">
        <v>97</v>
      </c>
    </row>
    <row r="100" spans="1:11" x14ac:dyDescent="0.25">
      <c r="A100" s="37" t="s">
        <v>492</v>
      </c>
      <c r="B100" s="37" t="s">
        <v>631</v>
      </c>
      <c r="C100" t="s">
        <v>492</v>
      </c>
      <c r="D100" t="s">
        <v>18</v>
      </c>
      <c r="E100" t="s">
        <v>511</v>
      </c>
      <c r="F100" t="s">
        <v>4</v>
      </c>
      <c r="G100" t="s">
        <v>510</v>
      </c>
      <c r="H100" t="s">
        <v>222</v>
      </c>
      <c r="I100" t="s">
        <v>223</v>
      </c>
      <c r="J100" s="56" t="s">
        <v>495</v>
      </c>
      <c r="K100">
        <v>57</v>
      </c>
    </row>
    <row r="101" spans="1:11" x14ac:dyDescent="0.25">
      <c r="A101" s="37" t="s">
        <v>492</v>
      </c>
      <c r="B101" s="37" t="s">
        <v>631</v>
      </c>
      <c r="C101" t="s">
        <v>492</v>
      </c>
      <c r="D101" t="s">
        <v>18</v>
      </c>
      <c r="E101" t="s">
        <v>511</v>
      </c>
      <c r="F101" t="s">
        <v>4</v>
      </c>
      <c r="G101" t="s">
        <v>510</v>
      </c>
      <c r="H101" t="s">
        <v>222</v>
      </c>
      <c r="I101" t="s">
        <v>223</v>
      </c>
      <c r="J101" s="56" t="s">
        <v>496</v>
      </c>
      <c r="K101">
        <v>19</v>
      </c>
    </row>
    <row r="102" spans="1:11" x14ac:dyDescent="0.25">
      <c r="A102" s="37" t="s">
        <v>492</v>
      </c>
      <c r="B102" s="37" t="s">
        <v>631</v>
      </c>
      <c r="C102" t="s">
        <v>492</v>
      </c>
      <c r="D102" t="s">
        <v>18</v>
      </c>
      <c r="E102" t="s">
        <v>511</v>
      </c>
      <c r="F102" t="s">
        <v>4</v>
      </c>
      <c r="G102" t="s">
        <v>510</v>
      </c>
      <c r="H102" t="s">
        <v>222</v>
      </c>
      <c r="I102" t="s">
        <v>223</v>
      </c>
      <c r="J102" s="56" t="s">
        <v>497</v>
      </c>
      <c r="K102">
        <v>7</v>
      </c>
    </row>
    <row r="103" spans="1:11" x14ac:dyDescent="0.25">
      <c r="A103" s="37" t="s">
        <v>492</v>
      </c>
      <c r="B103" s="37" t="s">
        <v>631</v>
      </c>
      <c r="C103" t="s">
        <v>492</v>
      </c>
      <c r="D103" t="s">
        <v>18</v>
      </c>
      <c r="E103" t="s">
        <v>511</v>
      </c>
      <c r="F103" t="s">
        <v>4</v>
      </c>
      <c r="G103" t="s">
        <v>510</v>
      </c>
      <c r="H103" t="s">
        <v>222</v>
      </c>
      <c r="I103" t="s">
        <v>223</v>
      </c>
      <c r="J103" s="56" t="s">
        <v>498</v>
      </c>
      <c r="K103">
        <v>6</v>
      </c>
    </row>
    <row r="104" spans="1:11" x14ac:dyDescent="0.25">
      <c r="A104" s="37" t="s">
        <v>492</v>
      </c>
      <c r="B104" s="37" t="s">
        <v>631</v>
      </c>
      <c r="C104" t="s">
        <v>492</v>
      </c>
      <c r="D104" t="s">
        <v>18</v>
      </c>
      <c r="E104" t="s">
        <v>511</v>
      </c>
      <c r="F104" t="s">
        <v>4</v>
      </c>
      <c r="G104" t="s">
        <v>510</v>
      </c>
      <c r="H104" t="s">
        <v>222</v>
      </c>
      <c r="I104" t="s">
        <v>223</v>
      </c>
      <c r="J104" s="56" t="s">
        <v>499</v>
      </c>
      <c r="K104">
        <v>8</v>
      </c>
    </row>
    <row r="105" spans="1:11" x14ac:dyDescent="0.25">
      <c r="A105" s="37" t="s">
        <v>492</v>
      </c>
      <c r="B105" s="37" t="s">
        <v>631</v>
      </c>
      <c r="C105" t="s">
        <v>492</v>
      </c>
      <c r="D105" t="s">
        <v>18</v>
      </c>
      <c r="E105" t="s">
        <v>511</v>
      </c>
      <c r="F105" t="s">
        <v>4</v>
      </c>
      <c r="G105" t="s">
        <v>510</v>
      </c>
      <c r="H105" t="s">
        <v>222</v>
      </c>
      <c r="I105" t="s">
        <v>223</v>
      </c>
      <c r="J105" s="56" t="s">
        <v>500</v>
      </c>
      <c r="K105">
        <v>0</v>
      </c>
    </row>
    <row r="106" spans="1:11" x14ac:dyDescent="0.25">
      <c r="A106" s="37" t="s">
        <v>492</v>
      </c>
      <c r="B106" s="37" t="s">
        <v>631</v>
      </c>
      <c r="C106" t="s">
        <v>492</v>
      </c>
      <c r="D106" t="s">
        <v>18</v>
      </c>
      <c r="E106" t="s">
        <v>511</v>
      </c>
      <c r="F106" t="s">
        <v>4</v>
      </c>
      <c r="G106" t="s">
        <v>510</v>
      </c>
      <c r="H106" t="s">
        <v>222</v>
      </c>
      <c r="I106" t="s">
        <v>223</v>
      </c>
      <c r="J106" s="56" t="s">
        <v>501</v>
      </c>
      <c r="K106">
        <v>42</v>
      </c>
    </row>
    <row r="107" spans="1:11" x14ac:dyDescent="0.25">
      <c r="A107" s="37" t="s">
        <v>492</v>
      </c>
      <c r="B107" s="37" t="s">
        <v>631</v>
      </c>
      <c r="C107" t="s">
        <v>492</v>
      </c>
      <c r="D107" t="s">
        <v>18</v>
      </c>
      <c r="E107" t="s">
        <v>511</v>
      </c>
      <c r="F107" t="s">
        <v>4</v>
      </c>
      <c r="G107" t="s">
        <v>510</v>
      </c>
      <c r="H107" t="s">
        <v>222</v>
      </c>
      <c r="I107" t="s">
        <v>223</v>
      </c>
      <c r="J107" s="56" t="s">
        <v>502</v>
      </c>
      <c r="K107">
        <v>11</v>
      </c>
    </row>
    <row r="108" spans="1:11" x14ac:dyDescent="0.25">
      <c r="A108" s="37" t="s">
        <v>492</v>
      </c>
      <c r="B108" s="37" t="s">
        <v>631</v>
      </c>
      <c r="C108" t="s">
        <v>492</v>
      </c>
      <c r="D108" t="s">
        <v>18</v>
      </c>
      <c r="E108" t="s">
        <v>511</v>
      </c>
      <c r="F108" t="s">
        <v>4</v>
      </c>
      <c r="G108" t="s">
        <v>510</v>
      </c>
      <c r="H108" t="s">
        <v>222</v>
      </c>
      <c r="I108" t="s">
        <v>223</v>
      </c>
      <c r="J108" s="56" t="s">
        <v>503</v>
      </c>
      <c r="K108">
        <v>5</v>
      </c>
    </row>
    <row r="109" spans="1:11" x14ac:dyDescent="0.25">
      <c r="A109" s="37" t="s">
        <v>492</v>
      </c>
      <c r="B109" s="37" t="s">
        <v>631</v>
      </c>
      <c r="C109" t="s">
        <v>492</v>
      </c>
      <c r="D109" t="s">
        <v>18</v>
      </c>
      <c r="E109" t="s">
        <v>511</v>
      </c>
      <c r="F109" t="s">
        <v>4</v>
      </c>
      <c r="G109" t="s">
        <v>510</v>
      </c>
      <c r="H109" t="s">
        <v>222</v>
      </c>
      <c r="I109" t="s">
        <v>223</v>
      </c>
      <c r="J109" s="56" t="s">
        <v>504</v>
      </c>
      <c r="K109">
        <v>16</v>
      </c>
    </row>
    <row r="110" spans="1:11" x14ac:dyDescent="0.25">
      <c r="A110" s="37" t="s">
        <v>492</v>
      </c>
      <c r="B110" s="37" t="s">
        <v>631</v>
      </c>
      <c r="C110" t="s">
        <v>492</v>
      </c>
      <c r="D110" t="s">
        <v>18</v>
      </c>
      <c r="E110" t="s">
        <v>511</v>
      </c>
      <c r="F110" t="s">
        <v>4</v>
      </c>
      <c r="G110" t="s">
        <v>510</v>
      </c>
      <c r="H110" t="s">
        <v>222</v>
      </c>
      <c r="I110" t="s">
        <v>223</v>
      </c>
      <c r="J110" s="56" t="s">
        <v>505</v>
      </c>
      <c r="K110">
        <v>6</v>
      </c>
    </row>
    <row r="111" spans="1:11" x14ac:dyDescent="0.25">
      <c r="A111" s="37" t="s">
        <v>492</v>
      </c>
      <c r="B111" s="37" t="s">
        <v>631</v>
      </c>
      <c r="C111" t="s">
        <v>492</v>
      </c>
      <c r="D111" t="s">
        <v>18</v>
      </c>
      <c r="E111" t="s">
        <v>511</v>
      </c>
      <c r="F111" t="s">
        <v>4</v>
      </c>
      <c r="G111" t="s">
        <v>510</v>
      </c>
      <c r="H111" t="s">
        <v>222</v>
      </c>
      <c r="I111" t="s">
        <v>223</v>
      </c>
      <c r="J111" s="56" t="s">
        <v>506</v>
      </c>
      <c r="K111">
        <v>5</v>
      </c>
    </row>
    <row r="112" spans="1:11" x14ac:dyDescent="0.25">
      <c r="A112" s="37" t="s">
        <v>492</v>
      </c>
      <c r="B112" s="37" t="s">
        <v>631</v>
      </c>
      <c r="C112" t="s">
        <v>492</v>
      </c>
      <c r="D112" t="s">
        <v>18</v>
      </c>
      <c r="E112" t="s">
        <v>511</v>
      </c>
      <c r="F112" t="s">
        <v>4</v>
      </c>
      <c r="G112" t="s">
        <v>510</v>
      </c>
      <c r="H112" t="s">
        <v>222</v>
      </c>
      <c r="I112" t="s">
        <v>223</v>
      </c>
      <c r="J112" s="56" t="s">
        <v>507</v>
      </c>
      <c r="K112">
        <v>5</v>
      </c>
    </row>
    <row r="113" spans="1:11" x14ac:dyDescent="0.25">
      <c r="A113" s="37" t="s">
        <v>492</v>
      </c>
      <c r="B113" s="37" t="s">
        <v>631</v>
      </c>
      <c r="C113" t="s">
        <v>492</v>
      </c>
      <c r="D113" t="s">
        <v>18</v>
      </c>
      <c r="E113" t="s">
        <v>511</v>
      </c>
      <c r="F113" t="s">
        <v>4</v>
      </c>
      <c r="G113" t="s">
        <v>510</v>
      </c>
      <c r="H113" t="s">
        <v>222</v>
      </c>
      <c r="I113" t="s">
        <v>223</v>
      </c>
      <c r="J113" s="56" t="s">
        <v>508</v>
      </c>
      <c r="K113">
        <v>0</v>
      </c>
    </row>
    <row r="114" spans="1:11" x14ac:dyDescent="0.25">
      <c r="A114" s="37" t="s">
        <v>492</v>
      </c>
      <c r="B114" s="37" t="s">
        <v>631</v>
      </c>
      <c r="C114" t="s">
        <v>492</v>
      </c>
      <c r="D114" t="s">
        <v>3</v>
      </c>
      <c r="E114" t="s">
        <v>509</v>
      </c>
      <c r="F114" t="s">
        <v>4</v>
      </c>
      <c r="G114" t="s">
        <v>510</v>
      </c>
      <c r="H114" t="s">
        <v>293</v>
      </c>
      <c r="I114" t="s">
        <v>294</v>
      </c>
      <c r="J114" s="56">
        <v>1</v>
      </c>
      <c r="K114">
        <v>425</v>
      </c>
    </row>
    <row r="115" spans="1:11" x14ac:dyDescent="0.25">
      <c r="A115" s="37" t="s">
        <v>492</v>
      </c>
      <c r="B115" s="37" t="s">
        <v>631</v>
      </c>
      <c r="C115" t="s">
        <v>492</v>
      </c>
      <c r="D115" t="s">
        <v>3</v>
      </c>
      <c r="E115" t="s">
        <v>509</v>
      </c>
      <c r="F115" t="s">
        <v>4</v>
      </c>
      <c r="G115" t="s">
        <v>510</v>
      </c>
      <c r="H115" t="s">
        <v>293</v>
      </c>
      <c r="I115" t="s">
        <v>294</v>
      </c>
      <c r="J115" s="56">
        <v>2</v>
      </c>
      <c r="K115">
        <v>89</v>
      </c>
    </row>
    <row r="116" spans="1:11" x14ac:dyDescent="0.25">
      <c r="A116" s="37" t="s">
        <v>492</v>
      </c>
      <c r="B116" s="37" t="s">
        <v>631</v>
      </c>
      <c r="C116" t="s">
        <v>492</v>
      </c>
      <c r="D116" t="s">
        <v>3</v>
      </c>
      <c r="E116" t="s">
        <v>509</v>
      </c>
      <c r="F116" t="s">
        <v>4</v>
      </c>
      <c r="G116" t="s">
        <v>510</v>
      </c>
      <c r="H116" t="s">
        <v>293</v>
      </c>
      <c r="I116" t="s">
        <v>294</v>
      </c>
      <c r="J116" s="56" t="s">
        <v>495</v>
      </c>
      <c r="K116">
        <v>51</v>
      </c>
    </row>
    <row r="117" spans="1:11" x14ac:dyDescent="0.25">
      <c r="A117" s="37" t="s">
        <v>492</v>
      </c>
      <c r="B117" s="37" t="s">
        <v>631</v>
      </c>
      <c r="C117" t="s">
        <v>492</v>
      </c>
      <c r="D117" t="s">
        <v>3</v>
      </c>
      <c r="E117" t="s">
        <v>509</v>
      </c>
      <c r="F117" t="s">
        <v>4</v>
      </c>
      <c r="G117" t="s">
        <v>510</v>
      </c>
      <c r="H117" t="s">
        <v>293</v>
      </c>
      <c r="I117" t="s">
        <v>294</v>
      </c>
      <c r="J117" s="56" t="s">
        <v>496</v>
      </c>
      <c r="K117">
        <v>22</v>
      </c>
    </row>
    <row r="118" spans="1:11" x14ac:dyDescent="0.25">
      <c r="A118" s="37" t="s">
        <v>492</v>
      </c>
      <c r="B118" s="37" t="s">
        <v>631</v>
      </c>
      <c r="C118" t="s">
        <v>492</v>
      </c>
      <c r="D118" t="s">
        <v>3</v>
      </c>
      <c r="E118" t="s">
        <v>509</v>
      </c>
      <c r="F118" t="s">
        <v>4</v>
      </c>
      <c r="G118" t="s">
        <v>510</v>
      </c>
      <c r="H118" t="s">
        <v>293</v>
      </c>
      <c r="I118" t="s">
        <v>294</v>
      </c>
      <c r="J118" s="56" t="s">
        <v>497</v>
      </c>
      <c r="K118">
        <v>5</v>
      </c>
    </row>
    <row r="119" spans="1:11" x14ac:dyDescent="0.25">
      <c r="A119" s="37" t="s">
        <v>492</v>
      </c>
      <c r="B119" s="37" t="s">
        <v>631</v>
      </c>
      <c r="C119" t="s">
        <v>492</v>
      </c>
      <c r="D119" t="s">
        <v>3</v>
      </c>
      <c r="E119" t="s">
        <v>509</v>
      </c>
      <c r="F119" t="s">
        <v>4</v>
      </c>
      <c r="G119" t="s">
        <v>510</v>
      </c>
      <c r="H119" t="s">
        <v>293</v>
      </c>
      <c r="I119" t="s">
        <v>294</v>
      </c>
      <c r="J119" s="56" t="s">
        <v>498</v>
      </c>
      <c r="K119">
        <v>7</v>
      </c>
    </row>
    <row r="120" spans="1:11" x14ac:dyDescent="0.25">
      <c r="A120" s="37" t="s">
        <v>492</v>
      </c>
      <c r="B120" s="37" t="s">
        <v>631</v>
      </c>
      <c r="C120" t="s">
        <v>492</v>
      </c>
      <c r="D120" t="s">
        <v>3</v>
      </c>
      <c r="E120" t="s">
        <v>509</v>
      </c>
      <c r="F120" t="s">
        <v>4</v>
      </c>
      <c r="G120" t="s">
        <v>510</v>
      </c>
      <c r="H120" t="s">
        <v>293</v>
      </c>
      <c r="I120" t="s">
        <v>294</v>
      </c>
      <c r="J120" s="56" t="s">
        <v>499</v>
      </c>
      <c r="K120">
        <v>4</v>
      </c>
    </row>
    <row r="121" spans="1:11" x14ac:dyDescent="0.25">
      <c r="A121" s="37" t="s">
        <v>492</v>
      </c>
      <c r="B121" s="37" t="s">
        <v>631</v>
      </c>
      <c r="C121" t="s">
        <v>492</v>
      </c>
      <c r="D121" t="s">
        <v>3</v>
      </c>
      <c r="E121" t="s">
        <v>509</v>
      </c>
      <c r="F121" t="s">
        <v>4</v>
      </c>
      <c r="G121" t="s">
        <v>510</v>
      </c>
      <c r="H121" t="s">
        <v>293</v>
      </c>
      <c r="I121" t="s">
        <v>294</v>
      </c>
      <c r="J121" s="56" t="s">
        <v>500</v>
      </c>
      <c r="K121">
        <v>0</v>
      </c>
    </row>
    <row r="122" spans="1:11" x14ac:dyDescent="0.25">
      <c r="A122" s="37" t="s">
        <v>492</v>
      </c>
      <c r="B122" s="37" t="s">
        <v>631</v>
      </c>
      <c r="C122" t="s">
        <v>492</v>
      </c>
      <c r="D122" t="s">
        <v>3</v>
      </c>
      <c r="E122" t="s">
        <v>509</v>
      </c>
      <c r="F122" t="s">
        <v>4</v>
      </c>
      <c r="G122" t="s">
        <v>510</v>
      </c>
      <c r="H122" t="s">
        <v>293</v>
      </c>
      <c r="I122" t="s">
        <v>294</v>
      </c>
      <c r="J122" s="56" t="s">
        <v>501</v>
      </c>
      <c r="K122">
        <v>30</v>
      </c>
    </row>
    <row r="123" spans="1:11" x14ac:dyDescent="0.25">
      <c r="A123" s="37" t="s">
        <v>492</v>
      </c>
      <c r="B123" s="37" t="s">
        <v>631</v>
      </c>
      <c r="C123" t="s">
        <v>492</v>
      </c>
      <c r="D123" t="s">
        <v>3</v>
      </c>
      <c r="E123" t="s">
        <v>509</v>
      </c>
      <c r="F123" t="s">
        <v>4</v>
      </c>
      <c r="G123" t="s">
        <v>510</v>
      </c>
      <c r="H123" t="s">
        <v>293</v>
      </c>
      <c r="I123" t="s">
        <v>294</v>
      </c>
      <c r="J123" s="56" t="s">
        <v>502</v>
      </c>
      <c r="K123">
        <v>12</v>
      </c>
    </row>
    <row r="124" spans="1:11" x14ac:dyDescent="0.25">
      <c r="A124" s="37" t="s">
        <v>492</v>
      </c>
      <c r="B124" s="37" t="s">
        <v>631</v>
      </c>
      <c r="C124" t="s">
        <v>492</v>
      </c>
      <c r="D124" t="s">
        <v>3</v>
      </c>
      <c r="E124" t="s">
        <v>509</v>
      </c>
      <c r="F124" t="s">
        <v>4</v>
      </c>
      <c r="G124" t="s">
        <v>510</v>
      </c>
      <c r="H124" t="s">
        <v>293</v>
      </c>
      <c r="I124" t="s">
        <v>294</v>
      </c>
      <c r="J124" s="56" t="s">
        <v>503</v>
      </c>
      <c r="K124">
        <v>6</v>
      </c>
    </row>
    <row r="125" spans="1:11" x14ac:dyDescent="0.25">
      <c r="A125" s="37" t="s">
        <v>492</v>
      </c>
      <c r="B125" s="37" t="s">
        <v>631</v>
      </c>
      <c r="C125" t="s">
        <v>492</v>
      </c>
      <c r="D125" t="s">
        <v>3</v>
      </c>
      <c r="E125" t="s">
        <v>509</v>
      </c>
      <c r="F125" t="s">
        <v>4</v>
      </c>
      <c r="G125" t="s">
        <v>510</v>
      </c>
      <c r="H125" t="s">
        <v>293</v>
      </c>
      <c r="I125" t="s">
        <v>294</v>
      </c>
      <c r="J125" s="56" t="s">
        <v>504</v>
      </c>
      <c r="K125">
        <v>18</v>
      </c>
    </row>
    <row r="126" spans="1:11" x14ac:dyDescent="0.25">
      <c r="A126" s="37" t="s">
        <v>492</v>
      </c>
      <c r="B126" s="37" t="s">
        <v>631</v>
      </c>
      <c r="C126" t="s">
        <v>492</v>
      </c>
      <c r="D126" t="s">
        <v>3</v>
      </c>
      <c r="E126" t="s">
        <v>509</v>
      </c>
      <c r="F126" t="s">
        <v>4</v>
      </c>
      <c r="G126" t="s">
        <v>510</v>
      </c>
      <c r="H126" t="s">
        <v>293</v>
      </c>
      <c r="I126" t="s">
        <v>294</v>
      </c>
      <c r="J126" s="56" t="s">
        <v>505</v>
      </c>
      <c r="K126">
        <v>10</v>
      </c>
    </row>
    <row r="127" spans="1:11" x14ac:dyDescent="0.25">
      <c r="A127" s="37" t="s">
        <v>492</v>
      </c>
      <c r="B127" s="37" t="s">
        <v>631</v>
      </c>
      <c r="C127" t="s">
        <v>492</v>
      </c>
      <c r="D127" t="s">
        <v>3</v>
      </c>
      <c r="E127" t="s">
        <v>509</v>
      </c>
      <c r="F127" t="s">
        <v>4</v>
      </c>
      <c r="G127" t="s">
        <v>510</v>
      </c>
      <c r="H127" t="s">
        <v>293</v>
      </c>
      <c r="I127" t="s">
        <v>294</v>
      </c>
      <c r="J127" s="56" t="s">
        <v>506</v>
      </c>
      <c r="K127">
        <v>1</v>
      </c>
    </row>
    <row r="128" spans="1:11" x14ac:dyDescent="0.25">
      <c r="A128" s="37" t="s">
        <v>492</v>
      </c>
      <c r="B128" s="37" t="s">
        <v>631</v>
      </c>
      <c r="C128" t="s">
        <v>492</v>
      </c>
      <c r="D128" t="s">
        <v>3</v>
      </c>
      <c r="E128" t="s">
        <v>509</v>
      </c>
      <c r="F128" t="s">
        <v>4</v>
      </c>
      <c r="G128" t="s">
        <v>510</v>
      </c>
      <c r="H128" t="s">
        <v>293</v>
      </c>
      <c r="I128" t="s">
        <v>294</v>
      </c>
      <c r="J128" s="56" t="s">
        <v>507</v>
      </c>
      <c r="K128">
        <v>2</v>
      </c>
    </row>
    <row r="129" spans="1:11" x14ac:dyDescent="0.25">
      <c r="A129" s="37" t="s">
        <v>492</v>
      </c>
      <c r="B129" s="37" t="s">
        <v>631</v>
      </c>
      <c r="C129" t="s">
        <v>492</v>
      </c>
      <c r="D129" t="s">
        <v>3</v>
      </c>
      <c r="E129" t="s">
        <v>509</v>
      </c>
      <c r="F129" t="s">
        <v>4</v>
      </c>
      <c r="G129" t="s">
        <v>510</v>
      </c>
      <c r="H129" t="s">
        <v>293</v>
      </c>
      <c r="I129" t="s">
        <v>294</v>
      </c>
      <c r="J129" s="56" t="s">
        <v>508</v>
      </c>
      <c r="K129">
        <v>1</v>
      </c>
    </row>
    <row r="130" spans="1:11" x14ac:dyDescent="0.25">
      <c r="A130" s="37" t="s">
        <v>492</v>
      </c>
      <c r="B130" s="37" t="s">
        <v>631</v>
      </c>
      <c r="C130" t="s">
        <v>492</v>
      </c>
      <c r="D130" t="s">
        <v>3</v>
      </c>
      <c r="E130" t="s">
        <v>509</v>
      </c>
      <c r="F130" t="s">
        <v>4</v>
      </c>
      <c r="G130" t="s">
        <v>510</v>
      </c>
      <c r="H130" t="s">
        <v>291</v>
      </c>
      <c r="I130" t="s">
        <v>292</v>
      </c>
      <c r="J130" s="56">
        <v>1</v>
      </c>
      <c r="K130">
        <v>425</v>
      </c>
    </row>
    <row r="131" spans="1:11" x14ac:dyDescent="0.25">
      <c r="A131" s="37" t="s">
        <v>492</v>
      </c>
      <c r="B131" s="37" t="s">
        <v>631</v>
      </c>
      <c r="C131" t="s">
        <v>492</v>
      </c>
      <c r="D131" t="s">
        <v>3</v>
      </c>
      <c r="E131" t="s">
        <v>509</v>
      </c>
      <c r="F131" t="s">
        <v>4</v>
      </c>
      <c r="G131" t="s">
        <v>510</v>
      </c>
      <c r="H131" t="s">
        <v>291</v>
      </c>
      <c r="I131" t="s">
        <v>292</v>
      </c>
      <c r="J131" s="56">
        <v>2</v>
      </c>
      <c r="K131">
        <v>74</v>
      </c>
    </row>
    <row r="132" spans="1:11" x14ac:dyDescent="0.25">
      <c r="A132" s="37" t="s">
        <v>492</v>
      </c>
      <c r="B132" s="37" t="s">
        <v>631</v>
      </c>
      <c r="C132" t="s">
        <v>492</v>
      </c>
      <c r="D132" t="s">
        <v>3</v>
      </c>
      <c r="E132" t="s">
        <v>509</v>
      </c>
      <c r="F132" t="s">
        <v>4</v>
      </c>
      <c r="G132" t="s">
        <v>510</v>
      </c>
      <c r="H132" t="s">
        <v>291</v>
      </c>
      <c r="I132" t="s">
        <v>292</v>
      </c>
      <c r="J132" s="56" t="s">
        <v>495</v>
      </c>
      <c r="K132">
        <v>53</v>
      </c>
    </row>
    <row r="133" spans="1:11" x14ac:dyDescent="0.25">
      <c r="A133" s="37" t="s">
        <v>492</v>
      </c>
      <c r="B133" s="37" t="s">
        <v>631</v>
      </c>
      <c r="C133" t="s">
        <v>492</v>
      </c>
      <c r="D133" t="s">
        <v>3</v>
      </c>
      <c r="E133" t="s">
        <v>509</v>
      </c>
      <c r="F133" t="s">
        <v>4</v>
      </c>
      <c r="G133" t="s">
        <v>510</v>
      </c>
      <c r="H133" t="s">
        <v>291</v>
      </c>
      <c r="I133" t="s">
        <v>292</v>
      </c>
      <c r="J133" s="56" t="s">
        <v>496</v>
      </c>
      <c r="K133">
        <v>13</v>
      </c>
    </row>
    <row r="134" spans="1:11" x14ac:dyDescent="0.25">
      <c r="A134" s="37" t="s">
        <v>492</v>
      </c>
      <c r="B134" s="37" t="s">
        <v>631</v>
      </c>
      <c r="C134" t="s">
        <v>492</v>
      </c>
      <c r="D134" t="s">
        <v>3</v>
      </c>
      <c r="E134" t="s">
        <v>509</v>
      </c>
      <c r="F134" t="s">
        <v>4</v>
      </c>
      <c r="G134" t="s">
        <v>510</v>
      </c>
      <c r="H134" t="s">
        <v>291</v>
      </c>
      <c r="I134" t="s">
        <v>292</v>
      </c>
      <c r="J134" s="56" t="s">
        <v>497</v>
      </c>
      <c r="K134">
        <v>3</v>
      </c>
    </row>
    <row r="135" spans="1:11" x14ac:dyDescent="0.25">
      <c r="A135" s="37" t="s">
        <v>492</v>
      </c>
      <c r="B135" s="37" t="s">
        <v>631</v>
      </c>
      <c r="C135" t="s">
        <v>492</v>
      </c>
      <c r="D135" t="s">
        <v>3</v>
      </c>
      <c r="E135" t="s">
        <v>509</v>
      </c>
      <c r="F135" t="s">
        <v>4</v>
      </c>
      <c r="G135" t="s">
        <v>510</v>
      </c>
      <c r="H135" t="s">
        <v>291</v>
      </c>
      <c r="I135" t="s">
        <v>292</v>
      </c>
      <c r="J135" s="56" t="s">
        <v>498</v>
      </c>
      <c r="K135">
        <v>1</v>
      </c>
    </row>
    <row r="136" spans="1:11" x14ac:dyDescent="0.25">
      <c r="A136" s="37" t="s">
        <v>492</v>
      </c>
      <c r="B136" s="37" t="s">
        <v>631</v>
      </c>
      <c r="C136" t="s">
        <v>492</v>
      </c>
      <c r="D136" t="s">
        <v>3</v>
      </c>
      <c r="E136" t="s">
        <v>509</v>
      </c>
      <c r="F136" t="s">
        <v>4</v>
      </c>
      <c r="G136" t="s">
        <v>510</v>
      </c>
      <c r="H136" t="s">
        <v>291</v>
      </c>
      <c r="I136" t="s">
        <v>292</v>
      </c>
      <c r="J136" s="56" t="s">
        <v>499</v>
      </c>
      <c r="K136">
        <v>4</v>
      </c>
    </row>
    <row r="137" spans="1:11" x14ac:dyDescent="0.25">
      <c r="A137" s="37" t="s">
        <v>492</v>
      </c>
      <c r="B137" s="37" t="s">
        <v>631</v>
      </c>
      <c r="C137" t="s">
        <v>492</v>
      </c>
      <c r="D137" t="s">
        <v>3</v>
      </c>
      <c r="E137" t="s">
        <v>509</v>
      </c>
      <c r="F137" t="s">
        <v>4</v>
      </c>
      <c r="G137" t="s">
        <v>510</v>
      </c>
      <c r="H137" t="s">
        <v>291</v>
      </c>
      <c r="I137" t="s">
        <v>292</v>
      </c>
      <c r="J137" s="56" t="s">
        <v>500</v>
      </c>
      <c r="K137">
        <v>0</v>
      </c>
    </row>
    <row r="138" spans="1:11" x14ac:dyDescent="0.25">
      <c r="A138" s="37" t="s">
        <v>492</v>
      </c>
      <c r="B138" s="37" t="s">
        <v>631</v>
      </c>
      <c r="C138" t="s">
        <v>492</v>
      </c>
      <c r="D138" t="s">
        <v>3</v>
      </c>
      <c r="E138" t="s">
        <v>509</v>
      </c>
      <c r="F138" t="s">
        <v>4</v>
      </c>
      <c r="G138" t="s">
        <v>510</v>
      </c>
      <c r="H138" t="s">
        <v>291</v>
      </c>
      <c r="I138" t="s">
        <v>292</v>
      </c>
      <c r="J138" s="56" t="s">
        <v>501</v>
      </c>
      <c r="K138">
        <v>39</v>
      </c>
    </row>
    <row r="139" spans="1:11" x14ac:dyDescent="0.25">
      <c r="A139" s="37" t="s">
        <v>492</v>
      </c>
      <c r="B139" s="37" t="s">
        <v>631</v>
      </c>
      <c r="C139" t="s">
        <v>492</v>
      </c>
      <c r="D139" t="s">
        <v>3</v>
      </c>
      <c r="E139" t="s">
        <v>509</v>
      </c>
      <c r="F139" t="s">
        <v>4</v>
      </c>
      <c r="G139" t="s">
        <v>510</v>
      </c>
      <c r="H139" t="s">
        <v>291</v>
      </c>
      <c r="I139" t="s">
        <v>292</v>
      </c>
      <c r="J139" s="56" t="s">
        <v>502</v>
      </c>
      <c r="K139">
        <v>14</v>
      </c>
    </row>
    <row r="140" spans="1:11" x14ac:dyDescent="0.25">
      <c r="A140" s="37" t="s">
        <v>492</v>
      </c>
      <c r="B140" s="37" t="s">
        <v>631</v>
      </c>
      <c r="C140" t="s">
        <v>492</v>
      </c>
      <c r="D140" t="s">
        <v>3</v>
      </c>
      <c r="E140" t="s">
        <v>509</v>
      </c>
      <c r="F140" t="s">
        <v>4</v>
      </c>
      <c r="G140" t="s">
        <v>510</v>
      </c>
      <c r="H140" t="s">
        <v>291</v>
      </c>
      <c r="I140" t="s">
        <v>292</v>
      </c>
      <c r="J140" s="56" t="s">
        <v>503</v>
      </c>
      <c r="K140">
        <v>1</v>
      </c>
    </row>
    <row r="141" spans="1:11" x14ac:dyDescent="0.25">
      <c r="A141" s="37" t="s">
        <v>492</v>
      </c>
      <c r="B141" s="37" t="s">
        <v>631</v>
      </c>
      <c r="C141" t="s">
        <v>492</v>
      </c>
      <c r="D141" t="s">
        <v>3</v>
      </c>
      <c r="E141" t="s">
        <v>509</v>
      </c>
      <c r="F141" t="s">
        <v>4</v>
      </c>
      <c r="G141" t="s">
        <v>510</v>
      </c>
      <c r="H141" t="s">
        <v>291</v>
      </c>
      <c r="I141" t="s">
        <v>292</v>
      </c>
      <c r="J141" s="56" t="s">
        <v>504</v>
      </c>
      <c r="K141">
        <v>8</v>
      </c>
    </row>
    <row r="142" spans="1:11" x14ac:dyDescent="0.25">
      <c r="A142" s="37" t="s">
        <v>492</v>
      </c>
      <c r="B142" s="37" t="s">
        <v>631</v>
      </c>
      <c r="C142" t="s">
        <v>492</v>
      </c>
      <c r="D142" t="s">
        <v>3</v>
      </c>
      <c r="E142" t="s">
        <v>509</v>
      </c>
      <c r="F142" t="s">
        <v>4</v>
      </c>
      <c r="G142" t="s">
        <v>510</v>
      </c>
      <c r="H142" t="s">
        <v>291</v>
      </c>
      <c r="I142" t="s">
        <v>292</v>
      </c>
      <c r="J142" s="56" t="s">
        <v>505</v>
      </c>
      <c r="K142">
        <v>5</v>
      </c>
    </row>
    <row r="143" spans="1:11" x14ac:dyDescent="0.25">
      <c r="A143" s="37" t="s">
        <v>492</v>
      </c>
      <c r="B143" s="37" t="s">
        <v>631</v>
      </c>
      <c r="C143" t="s">
        <v>492</v>
      </c>
      <c r="D143" t="s">
        <v>3</v>
      </c>
      <c r="E143" t="s">
        <v>509</v>
      </c>
      <c r="F143" t="s">
        <v>4</v>
      </c>
      <c r="G143" t="s">
        <v>510</v>
      </c>
      <c r="H143" t="s">
        <v>291</v>
      </c>
      <c r="I143" t="s">
        <v>292</v>
      </c>
      <c r="J143" s="56" t="s">
        <v>506</v>
      </c>
      <c r="K143">
        <v>1</v>
      </c>
    </row>
    <row r="144" spans="1:11" x14ac:dyDescent="0.25">
      <c r="A144" s="37" t="s">
        <v>492</v>
      </c>
      <c r="B144" s="37" t="s">
        <v>631</v>
      </c>
      <c r="C144" t="s">
        <v>492</v>
      </c>
      <c r="D144" t="s">
        <v>3</v>
      </c>
      <c r="E144" t="s">
        <v>509</v>
      </c>
      <c r="F144" t="s">
        <v>4</v>
      </c>
      <c r="G144" t="s">
        <v>510</v>
      </c>
      <c r="H144" t="s">
        <v>291</v>
      </c>
      <c r="I144" t="s">
        <v>292</v>
      </c>
      <c r="J144" s="56" t="s">
        <v>507</v>
      </c>
      <c r="K144">
        <v>1</v>
      </c>
    </row>
    <row r="145" spans="1:11" x14ac:dyDescent="0.25">
      <c r="A145" s="37" t="s">
        <v>492</v>
      </c>
      <c r="B145" s="37" t="s">
        <v>631</v>
      </c>
      <c r="C145" t="s">
        <v>492</v>
      </c>
      <c r="D145" t="s">
        <v>3</v>
      </c>
      <c r="E145" t="s">
        <v>509</v>
      </c>
      <c r="F145" t="s">
        <v>4</v>
      </c>
      <c r="G145" t="s">
        <v>510</v>
      </c>
      <c r="H145" t="s">
        <v>291</v>
      </c>
      <c r="I145" t="s">
        <v>292</v>
      </c>
      <c r="J145" s="56" t="s">
        <v>508</v>
      </c>
      <c r="K145">
        <v>0</v>
      </c>
    </row>
    <row r="146" spans="1:11" x14ac:dyDescent="0.25">
      <c r="A146" s="37" t="s">
        <v>492</v>
      </c>
      <c r="B146" s="37" t="s">
        <v>631</v>
      </c>
      <c r="C146" t="s">
        <v>492</v>
      </c>
      <c r="D146" t="s">
        <v>3</v>
      </c>
      <c r="E146" t="s">
        <v>509</v>
      </c>
      <c r="F146" t="s">
        <v>4</v>
      </c>
      <c r="G146" t="s">
        <v>510</v>
      </c>
      <c r="H146" t="s">
        <v>289</v>
      </c>
      <c r="I146" t="s">
        <v>290</v>
      </c>
      <c r="J146" s="56">
        <v>1</v>
      </c>
      <c r="K146">
        <v>425</v>
      </c>
    </row>
    <row r="147" spans="1:11" x14ac:dyDescent="0.25">
      <c r="A147" s="37" t="s">
        <v>492</v>
      </c>
      <c r="B147" s="37" t="s">
        <v>631</v>
      </c>
      <c r="C147" t="s">
        <v>492</v>
      </c>
      <c r="D147" t="s">
        <v>3</v>
      </c>
      <c r="E147" t="s">
        <v>509</v>
      </c>
      <c r="F147" t="s">
        <v>4</v>
      </c>
      <c r="G147" t="s">
        <v>510</v>
      </c>
      <c r="H147" t="s">
        <v>289</v>
      </c>
      <c r="I147" t="s">
        <v>290</v>
      </c>
      <c r="J147" s="56">
        <v>2</v>
      </c>
      <c r="K147">
        <v>83</v>
      </c>
    </row>
    <row r="148" spans="1:11" x14ac:dyDescent="0.25">
      <c r="A148" s="37" t="s">
        <v>492</v>
      </c>
      <c r="B148" s="37" t="s">
        <v>631</v>
      </c>
      <c r="C148" t="s">
        <v>492</v>
      </c>
      <c r="D148" t="s">
        <v>3</v>
      </c>
      <c r="E148" t="s">
        <v>509</v>
      </c>
      <c r="F148" t="s">
        <v>4</v>
      </c>
      <c r="G148" t="s">
        <v>510</v>
      </c>
      <c r="H148" t="s">
        <v>289</v>
      </c>
      <c r="I148" t="s">
        <v>290</v>
      </c>
      <c r="J148" s="56" t="s">
        <v>495</v>
      </c>
      <c r="K148">
        <v>54</v>
      </c>
    </row>
    <row r="149" spans="1:11" x14ac:dyDescent="0.25">
      <c r="A149" s="37" t="s">
        <v>492</v>
      </c>
      <c r="B149" s="37" t="s">
        <v>631</v>
      </c>
      <c r="C149" t="s">
        <v>492</v>
      </c>
      <c r="D149" t="s">
        <v>3</v>
      </c>
      <c r="E149" t="s">
        <v>509</v>
      </c>
      <c r="F149" t="s">
        <v>4</v>
      </c>
      <c r="G149" t="s">
        <v>510</v>
      </c>
      <c r="H149" t="s">
        <v>289</v>
      </c>
      <c r="I149" t="s">
        <v>290</v>
      </c>
      <c r="J149" s="56" t="s">
        <v>496</v>
      </c>
      <c r="K149">
        <v>20</v>
      </c>
    </row>
    <row r="150" spans="1:11" x14ac:dyDescent="0.25">
      <c r="A150" s="37" t="s">
        <v>492</v>
      </c>
      <c r="B150" s="37" t="s">
        <v>631</v>
      </c>
      <c r="C150" t="s">
        <v>492</v>
      </c>
      <c r="D150" t="s">
        <v>3</v>
      </c>
      <c r="E150" t="s">
        <v>509</v>
      </c>
      <c r="F150" t="s">
        <v>4</v>
      </c>
      <c r="G150" t="s">
        <v>510</v>
      </c>
      <c r="H150" t="s">
        <v>289</v>
      </c>
      <c r="I150" t="s">
        <v>290</v>
      </c>
      <c r="J150" s="56" t="s">
        <v>497</v>
      </c>
      <c r="K150">
        <v>3</v>
      </c>
    </row>
    <row r="151" spans="1:11" x14ac:dyDescent="0.25">
      <c r="A151" s="37" t="s">
        <v>492</v>
      </c>
      <c r="B151" s="37" t="s">
        <v>631</v>
      </c>
      <c r="C151" t="s">
        <v>492</v>
      </c>
      <c r="D151" t="s">
        <v>3</v>
      </c>
      <c r="E151" t="s">
        <v>509</v>
      </c>
      <c r="F151" t="s">
        <v>4</v>
      </c>
      <c r="G151" t="s">
        <v>510</v>
      </c>
      <c r="H151" t="s">
        <v>289</v>
      </c>
      <c r="I151" t="s">
        <v>290</v>
      </c>
      <c r="J151" s="56" t="s">
        <v>498</v>
      </c>
      <c r="K151">
        <v>2</v>
      </c>
    </row>
    <row r="152" spans="1:11" x14ac:dyDescent="0.25">
      <c r="A152" s="37" t="s">
        <v>492</v>
      </c>
      <c r="B152" s="37" t="s">
        <v>631</v>
      </c>
      <c r="C152" t="s">
        <v>492</v>
      </c>
      <c r="D152" t="s">
        <v>3</v>
      </c>
      <c r="E152" t="s">
        <v>509</v>
      </c>
      <c r="F152" t="s">
        <v>4</v>
      </c>
      <c r="G152" t="s">
        <v>510</v>
      </c>
      <c r="H152" t="s">
        <v>289</v>
      </c>
      <c r="I152" t="s">
        <v>290</v>
      </c>
      <c r="J152" s="56" t="s">
        <v>499</v>
      </c>
      <c r="K152">
        <v>3</v>
      </c>
    </row>
    <row r="153" spans="1:11" x14ac:dyDescent="0.25">
      <c r="A153" s="37" t="s">
        <v>492</v>
      </c>
      <c r="B153" s="37" t="s">
        <v>631</v>
      </c>
      <c r="C153" t="s">
        <v>492</v>
      </c>
      <c r="D153" t="s">
        <v>3</v>
      </c>
      <c r="E153" t="s">
        <v>509</v>
      </c>
      <c r="F153" t="s">
        <v>4</v>
      </c>
      <c r="G153" t="s">
        <v>510</v>
      </c>
      <c r="H153" t="s">
        <v>289</v>
      </c>
      <c r="I153" t="s">
        <v>290</v>
      </c>
      <c r="J153" s="56" t="s">
        <v>500</v>
      </c>
      <c r="K153">
        <v>1</v>
      </c>
    </row>
    <row r="154" spans="1:11" x14ac:dyDescent="0.25">
      <c r="A154" s="37" t="s">
        <v>492</v>
      </c>
      <c r="B154" s="37" t="s">
        <v>631</v>
      </c>
      <c r="C154" t="s">
        <v>492</v>
      </c>
      <c r="D154" t="s">
        <v>3</v>
      </c>
      <c r="E154" t="s">
        <v>509</v>
      </c>
      <c r="F154" t="s">
        <v>4</v>
      </c>
      <c r="G154" t="s">
        <v>510</v>
      </c>
      <c r="H154" t="s">
        <v>289</v>
      </c>
      <c r="I154" t="s">
        <v>290</v>
      </c>
      <c r="J154" s="56" t="s">
        <v>501</v>
      </c>
      <c r="K154">
        <v>32</v>
      </c>
    </row>
    <row r="155" spans="1:11" x14ac:dyDescent="0.25">
      <c r="A155" s="37" t="s">
        <v>492</v>
      </c>
      <c r="B155" s="37" t="s">
        <v>631</v>
      </c>
      <c r="C155" t="s">
        <v>492</v>
      </c>
      <c r="D155" t="s">
        <v>3</v>
      </c>
      <c r="E155" t="s">
        <v>509</v>
      </c>
      <c r="F155" t="s">
        <v>4</v>
      </c>
      <c r="G155" t="s">
        <v>510</v>
      </c>
      <c r="H155" t="s">
        <v>289</v>
      </c>
      <c r="I155" t="s">
        <v>290</v>
      </c>
      <c r="J155" s="56" t="s">
        <v>502</v>
      </c>
      <c r="K155">
        <v>13</v>
      </c>
    </row>
    <row r="156" spans="1:11" x14ac:dyDescent="0.25">
      <c r="A156" s="37" t="s">
        <v>492</v>
      </c>
      <c r="B156" s="37" t="s">
        <v>631</v>
      </c>
      <c r="C156" t="s">
        <v>492</v>
      </c>
      <c r="D156" t="s">
        <v>3</v>
      </c>
      <c r="E156" t="s">
        <v>509</v>
      </c>
      <c r="F156" t="s">
        <v>4</v>
      </c>
      <c r="G156" t="s">
        <v>510</v>
      </c>
      <c r="H156" t="s">
        <v>289</v>
      </c>
      <c r="I156" t="s">
        <v>290</v>
      </c>
      <c r="J156" s="56" t="s">
        <v>503</v>
      </c>
      <c r="K156">
        <v>4</v>
      </c>
    </row>
    <row r="157" spans="1:11" x14ac:dyDescent="0.25">
      <c r="A157" s="37" t="s">
        <v>492</v>
      </c>
      <c r="B157" s="37" t="s">
        <v>631</v>
      </c>
      <c r="C157" t="s">
        <v>492</v>
      </c>
      <c r="D157" t="s">
        <v>3</v>
      </c>
      <c r="E157" t="s">
        <v>509</v>
      </c>
      <c r="F157" t="s">
        <v>4</v>
      </c>
      <c r="G157" t="s">
        <v>510</v>
      </c>
      <c r="H157" t="s">
        <v>289</v>
      </c>
      <c r="I157" t="s">
        <v>290</v>
      </c>
      <c r="J157" s="56" t="s">
        <v>504</v>
      </c>
      <c r="K157">
        <v>11</v>
      </c>
    </row>
    <row r="158" spans="1:11" x14ac:dyDescent="0.25">
      <c r="A158" s="37" t="s">
        <v>492</v>
      </c>
      <c r="B158" s="37" t="s">
        <v>631</v>
      </c>
      <c r="C158" t="s">
        <v>492</v>
      </c>
      <c r="D158" t="s">
        <v>3</v>
      </c>
      <c r="E158" t="s">
        <v>509</v>
      </c>
      <c r="F158" t="s">
        <v>4</v>
      </c>
      <c r="G158" t="s">
        <v>510</v>
      </c>
      <c r="H158" t="s">
        <v>289</v>
      </c>
      <c r="I158" t="s">
        <v>290</v>
      </c>
      <c r="J158" s="56" t="s">
        <v>505</v>
      </c>
      <c r="K158">
        <v>9</v>
      </c>
    </row>
    <row r="159" spans="1:11" x14ac:dyDescent="0.25">
      <c r="A159" s="37" t="s">
        <v>492</v>
      </c>
      <c r="B159" s="37" t="s">
        <v>631</v>
      </c>
      <c r="C159" t="s">
        <v>492</v>
      </c>
      <c r="D159" t="s">
        <v>3</v>
      </c>
      <c r="E159" t="s">
        <v>509</v>
      </c>
      <c r="F159" t="s">
        <v>4</v>
      </c>
      <c r="G159" t="s">
        <v>510</v>
      </c>
      <c r="H159" t="s">
        <v>289</v>
      </c>
      <c r="I159" t="s">
        <v>290</v>
      </c>
      <c r="J159" s="56" t="s">
        <v>506</v>
      </c>
      <c r="K159">
        <v>3</v>
      </c>
    </row>
    <row r="160" spans="1:11" x14ac:dyDescent="0.25">
      <c r="A160" s="37" t="s">
        <v>492</v>
      </c>
      <c r="B160" s="37" t="s">
        <v>631</v>
      </c>
      <c r="C160" t="s">
        <v>492</v>
      </c>
      <c r="D160" t="s">
        <v>3</v>
      </c>
      <c r="E160" t="s">
        <v>509</v>
      </c>
      <c r="F160" t="s">
        <v>4</v>
      </c>
      <c r="G160" t="s">
        <v>510</v>
      </c>
      <c r="H160" t="s">
        <v>289</v>
      </c>
      <c r="I160" t="s">
        <v>290</v>
      </c>
      <c r="J160" s="56" t="s">
        <v>507</v>
      </c>
      <c r="K160">
        <v>5</v>
      </c>
    </row>
    <row r="161" spans="1:11" x14ac:dyDescent="0.25">
      <c r="A161" s="37" t="s">
        <v>492</v>
      </c>
      <c r="B161" s="37" t="s">
        <v>631</v>
      </c>
      <c r="C161" t="s">
        <v>492</v>
      </c>
      <c r="D161" t="s">
        <v>3</v>
      </c>
      <c r="E161" t="s">
        <v>509</v>
      </c>
      <c r="F161" t="s">
        <v>4</v>
      </c>
      <c r="G161" t="s">
        <v>510</v>
      </c>
      <c r="H161" t="s">
        <v>289</v>
      </c>
      <c r="I161" t="s">
        <v>290</v>
      </c>
      <c r="J161" s="56" t="s">
        <v>508</v>
      </c>
      <c r="K161">
        <v>1</v>
      </c>
    </row>
    <row r="162" spans="1:11" x14ac:dyDescent="0.25">
      <c r="A162" s="37" t="s">
        <v>492</v>
      </c>
      <c r="B162" s="37" t="s">
        <v>631</v>
      </c>
      <c r="C162" t="s">
        <v>492</v>
      </c>
      <c r="D162" t="s">
        <v>3</v>
      </c>
      <c r="E162" t="s">
        <v>509</v>
      </c>
      <c r="F162" t="s">
        <v>4</v>
      </c>
      <c r="G162" t="s">
        <v>510</v>
      </c>
      <c r="H162" t="s">
        <v>450</v>
      </c>
      <c r="I162" t="s">
        <v>451</v>
      </c>
      <c r="J162" s="56">
        <v>1</v>
      </c>
      <c r="K162">
        <v>425</v>
      </c>
    </row>
    <row r="163" spans="1:11" x14ac:dyDescent="0.25">
      <c r="A163" s="37" t="s">
        <v>492</v>
      </c>
      <c r="B163" s="37" t="s">
        <v>631</v>
      </c>
      <c r="C163" t="s">
        <v>492</v>
      </c>
      <c r="D163" t="s">
        <v>3</v>
      </c>
      <c r="E163" t="s">
        <v>509</v>
      </c>
      <c r="F163" t="s">
        <v>4</v>
      </c>
      <c r="G163" t="s">
        <v>510</v>
      </c>
      <c r="H163" t="s">
        <v>450</v>
      </c>
      <c r="I163" t="s">
        <v>451</v>
      </c>
      <c r="J163" s="56">
        <v>2</v>
      </c>
      <c r="K163">
        <v>61</v>
      </c>
    </row>
    <row r="164" spans="1:11" x14ac:dyDescent="0.25">
      <c r="A164" s="37" t="s">
        <v>492</v>
      </c>
      <c r="B164" s="37" t="s">
        <v>631</v>
      </c>
      <c r="C164" t="s">
        <v>492</v>
      </c>
      <c r="D164" t="s">
        <v>3</v>
      </c>
      <c r="E164" t="s">
        <v>509</v>
      </c>
      <c r="F164" t="s">
        <v>4</v>
      </c>
      <c r="G164" t="s">
        <v>510</v>
      </c>
      <c r="H164" t="s">
        <v>450</v>
      </c>
      <c r="I164" t="s">
        <v>451</v>
      </c>
      <c r="J164" s="56" t="s">
        <v>495</v>
      </c>
      <c r="K164">
        <v>35</v>
      </c>
    </row>
    <row r="165" spans="1:11" x14ac:dyDescent="0.25">
      <c r="A165" s="37" t="s">
        <v>492</v>
      </c>
      <c r="B165" s="37" t="s">
        <v>631</v>
      </c>
      <c r="C165" t="s">
        <v>492</v>
      </c>
      <c r="D165" t="s">
        <v>3</v>
      </c>
      <c r="E165" t="s">
        <v>509</v>
      </c>
      <c r="F165" t="s">
        <v>4</v>
      </c>
      <c r="G165" t="s">
        <v>510</v>
      </c>
      <c r="H165" t="s">
        <v>450</v>
      </c>
      <c r="I165" t="s">
        <v>451</v>
      </c>
      <c r="J165" s="56" t="s">
        <v>496</v>
      </c>
      <c r="K165">
        <v>17</v>
      </c>
    </row>
    <row r="166" spans="1:11" x14ac:dyDescent="0.25">
      <c r="A166" s="37" t="s">
        <v>492</v>
      </c>
      <c r="B166" s="37" t="s">
        <v>631</v>
      </c>
      <c r="C166" t="s">
        <v>492</v>
      </c>
      <c r="D166" t="s">
        <v>3</v>
      </c>
      <c r="E166" t="s">
        <v>509</v>
      </c>
      <c r="F166" t="s">
        <v>4</v>
      </c>
      <c r="G166" t="s">
        <v>510</v>
      </c>
      <c r="H166" t="s">
        <v>450</v>
      </c>
      <c r="I166" t="s">
        <v>451</v>
      </c>
      <c r="J166" s="56" t="s">
        <v>497</v>
      </c>
      <c r="K166">
        <v>2</v>
      </c>
    </row>
    <row r="167" spans="1:11" x14ac:dyDescent="0.25">
      <c r="A167" s="37" t="s">
        <v>492</v>
      </c>
      <c r="B167" s="37" t="s">
        <v>631</v>
      </c>
      <c r="C167" t="s">
        <v>492</v>
      </c>
      <c r="D167" t="s">
        <v>3</v>
      </c>
      <c r="E167" t="s">
        <v>509</v>
      </c>
      <c r="F167" t="s">
        <v>4</v>
      </c>
      <c r="G167" t="s">
        <v>510</v>
      </c>
      <c r="H167" t="s">
        <v>450</v>
      </c>
      <c r="I167" t="s">
        <v>451</v>
      </c>
      <c r="J167" s="56" t="s">
        <v>498</v>
      </c>
      <c r="K167">
        <v>3</v>
      </c>
    </row>
    <row r="168" spans="1:11" x14ac:dyDescent="0.25">
      <c r="A168" s="37" t="s">
        <v>492</v>
      </c>
      <c r="B168" s="37" t="s">
        <v>631</v>
      </c>
      <c r="C168" t="s">
        <v>492</v>
      </c>
      <c r="D168" t="s">
        <v>3</v>
      </c>
      <c r="E168" t="s">
        <v>509</v>
      </c>
      <c r="F168" t="s">
        <v>4</v>
      </c>
      <c r="G168" t="s">
        <v>510</v>
      </c>
      <c r="H168" t="s">
        <v>450</v>
      </c>
      <c r="I168" t="s">
        <v>451</v>
      </c>
      <c r="J168" s="56" t="s">
        <v>499</v>
      </c>
      <c r="K168">
        <v>3</v>
      </c>
    </row>
    <row r="169" spans="1:11" x14ac:dyDescent="0.25">
      <c r="A169" s="37" t="s">
        <v>492</v>
      </c>
      <c r="B169" s="37" t="s">
        <v>631</v>
      </c>
      <c r="C169" t="s">
        <v>492</v>
      </c>
      <c r="D169" t="s">
        <v>3</v>
      </c>
      <c r="E169" t="s">
        <v>509</v>
      </c>
      <c r="F169" t="s">
        <v>4</v>
      </c>
      <c r="G169" t="s">
        <v>510</v>
      </c>
      <c r="H169" t="s">
        <v>450</v>
      </c>
      <c r="I169" t="s">
        <v>451</v>
      </c>
      <c r="J169" s="56" t="s">
        <v>500</v>
      </c>
      <c r="K169">
        <v>1</v>
      </c>
    </row>
    <row r="170" spans="1:11" x14ac:dyDescent="0.25">
      <c r="A170" s="37" t="s">
        <v>492</v>
      </c>
      <c r="B170" s="37" t="s">
        <v>631</v>
      </c>
      <c r="C170" t="s">
        <v>492</v>
      </c>
      <c r="D170" t="s">
        <v>3</v>
      </c>
      <c r="E170" t="s">
        <v>509</v>
      </c>
      <c r="F170" t="s">
        <v>4</v>
      </c>
      <c r="G170" t="s">
        <v>510</v>
      </c>
      <c r="H170" t="s">
        <v>450</v>
      </c>
      <c r="I170" t="s">
        <v>451</v>
      </c>
      <c r="J170" s="56" t="s">
        <v>501</v>
      </c>
      <c r="K170">
        <v>28</v>
      </c>
    </row>
    <row r="171" spans="1:11" x14ac:dyDescent="0.25">
      <c r="A171" s="37" t="s">
        <v>492</v>
      </c>
      <c r="B171" s="37" t="s">
        <v>631</v>
      </c>
      <c r="C171" t="s">
        <v>492</v>
      </c>
      <c r="D171" t="s">
        <v>3</v>
      </c>
      <c r="E171" t="s">
        <v>509</v>
      </c>
      <c r="F171" t="s">
        <v>4</v>
      </c>
      <c r="G171" t="s">
        <v>510</v>
      </c>
      <c r="H171" t="s">
        <v>450</v>
      </c>
      <c r="I171" t="s">
        <v>451</v>
      </c>
      <c r="J171" s="56" t="s">
        <v>502</v>
      </c>
      <c r="K171">
        <v>11</v>
      </c>
    </row>
    <row r="172" spans="1:11" x14ac:dyDescent="0.25">
      <c r="A172" s="37" t="s">
        <v>492</v>
      </c>
      <c r="B172" s="37" t="s">
        <v>631</v>
      </c>
      <c r="C172" t="s">
        <v>492</v>
      </c>
      <c r="D172" t="s">
        <v>3</v>
      </c>
      <c r="E172" t="s">
        <v>509</v>
      </c>
      <c r="F172" t="s">
        <v>4</v>
      </c>
      <c r="G172" t="s">
        <v>510</v>
      </c>
      <c r="H172" t="s">
        <v>450</v>
      </c>
      <c r="I172" t="s">
        <v>451</v>
      </c>
      <c r="J172" s="56" t="s">
        <v>503</v>
      </c>
      <c r="K172">
        <v>3</v>
      </c>
    </row>
    <row r="173" spans="1:11" x14ac:dyDescent="0.25">
      <c r="A173" s="37" t="s">
        <v>492</v>
      </c>
      <c r="B173" s="37" t="s">
        <v>631</v>
      </c>
      <c r="C173" t="s">
        <v>492</v>
      </c>
      <c r="D173" t="s">
        <v>3</v>
      </c>
      <c r="E173" t="s">
        <v>509</v>
      </c>
      <c r="F173" t="s">
        <v>4</v>
      </c>
      <c r="G173" t="s">
        <v>510</v>
      </c>
      <c r="H173" t="s">
        <v>450</v>
      </c>
      <c r="I173" t="s">
        <v>451</v>
      </c>
      <c r="J173" s="56" t="s">
        <v>504</v>
      </c>
      <c r="K173">
        <v>13</v>
      </c>
    </row>
    <row r="174" spans="1:11" x14ac:dyDescent="0.25">
      <c r="A174" s="37" t="s">
        <v>492</v>
      </c>
      <c r="B174" s="37" t="s">
        <v>631</v>
      </c>
      <c r="C174" t="s">
        <v>492</v>
      </c>
      <c r="D174" t="s">
        <v>3</v>
      </c>
      <c r="E174" t="s">
        <v>509</v>
      </c>
      <c r="F174" t="s">
        <v>4</v>
      </c>
      <c r="G174" t="s">
        <v>510</v>
      </c>
      <c r="H174" t="s">
        <v>450</v>
      </c>
      <c r="I174" t="s">
        <v>451</v>
      </c>
      <c r="J174" s="56" t="s">
        <v>505</v>
      </c>
      <c r="K174">
        <v>1</v>
      </c>
    </row>
    <row r="175" spans="1:11" x14ac:dyDescent="0.25">
      <c r="A175" s="37" t="s">
        <v>492</v>
      </c>
      <c r="B175" s="37" t="s">
        <v>631</v>
      </c>
      <c r="C175" t="s">
        <v>492</v>
      </c>
      <c r="D175" t="s">
        <v>3</v>
      </c>
      <c r="E175" t="s">
        <v>509</v>
      </c>
      <c r="F175" t="s">
        <v>4</v>
      </c>
      <c r="G175" t="s">
        <v>510</v>
      </c>
      <c r="H175" t="s">
        <v>450</v>
      </c>
      <c r="I175" t="s">
        <v>451</v>
      </c>
      <c r="J175" s="56" t="s">
        <v>506</v>
      </c>
      <c r="K175">
        <v>1</v>
      </c>
    </row>
    <row r="176" spans="1:11" x14ac:dyDescent="0.25">
      <c r="A176" s="37" t="s">
        <v>492</v>
      </c>
      <c r="B176" s="37" t="s">
        <v>631</v>
      </c>
      <c r="C176" t="s">
        <v>492</v>
      </c>
      <c r="D176" t="s">
        <v>3</v>
      </c>
      <c r="E176" t="s">
        <v>509</v>
      </c>
      <c r="F176" t="s">
        <v>4</v>
      </c>
      <c r="G176" t="s">
        <v>510</v>
      </c>
      <c r="H176" t="s">
        <v>450</v>
      </c>
      <c r="I176" t="s">
        <v>451</v>
      </c>
      <c r="J176" s="56" t="s">
        <v>507</v>
      </c>
      <c r="K176">
        <v>2</v>
      </c>
    </row>
    <row r="177" spans="1:11" x14ac:dyDescent="0.25">
      <c r="A177" s="37" t="s">
        <v>492</v>
      </c>
      <c r="B177" s="37" t="s">
        <v>631</v>
      </c>
      <c r="C177" t="s">
        <v>492</v>
      </c>
      <c r="D177" t="s">
        <v>3</v>
      </c>
      <c r="E177" t="s">
        <v>509</v>
      </c>
      <c r="F177" t="s">
        <v>4</v>
      </c>
      <c r="G177" t="s">
        <v>510</v>
      </c>
      <c r="H177" t="s">
        <v>450</v>
      </c>
      <c r="I177" t="s">
        <v>451</v>
      </c>
      <c r="J177" s="56" t="s">
        <v>508</v>
      </c>
      <c r="K177">
        <v>1</v>
      </c>
    </row>
    <row r="178" spans="1:11" x14ac:dyDescent="0.25">
      <c r="A178" s="37" t="s">
        <v>492</v>
      </c>
      <c r="B178" s="37" t="s">
        <v>631</v>
      </c>
      <c r="C178" t="s">
        <v>492</v>
      </c>
      <c r="D178" t="s">
        <v>18</v>
      </c>
      <c r="E178" t="s">
        <v>511</v>
      </c>
      <c r="F178" t="s">
        <v>29</v>
      </c>
      <c r="G178" t="s">
        <v>512</v>
      </c>
      <c r="H178" t="s">
        <v>30</v>
      </c>
      <c r="I178" t="s">
        <v>61</v>
      </c>
      <c r="J178" s="56">
        <v>1</v>
      </c>
      <c r="K178">
        <v>1120</v>
      </c>
    </row>
    <row r="179" spans="1:11" x14ac:dyDescent="0.25">
      <c r="A179" s="37" t="s">
        <v>492</v>
      </c>
      <c r="B179" s="37" t="s">
        <v>631</v>
      </c>
      <c r="C179" t="s">
        <v>492</v>
      </c>
      <c r="D179" t="s">
        <v>18</v>
      </c>
      <c r="E179" t="s">
        <v>511</v>
      </c>
      <c r="F179" t="s">
        <v>29</v>
      </c>
      <c r="G179" t="s">
        <v>512</v>
      </c>
      <c r="H179" t="s">
        <v>30</v>
      </c>
      <c r="I179" t="s">
        <v>61</v>
      </c>
      <c r="J179" s="56">
        <v>2</v>
      </c>
      <c r="K179">
        <v>632</v>
      </c>
    </row>
    <row r="180" spans="1:11" x14ac:dyDescent="0.25">
      <c r="A180" s="37" t="s">
        <v>492</v>
      </c>
      <c r="B180" s="37" t="s">
        <v>631</v>
      </c>
      <c r="C180" t="s">
        <v>492</v>
      </c>
      <c r="D180" t="s">
        <v>18</v>
      </c>
      <c r="E180" t="s">
        <v>511</v>
      </c>
      <c r="F180" t="s">
        <v>29</v>
      </c>
      <c r="G180" t="s">
        <v>512</v>
      </c>
      <c r="H180" t="s">
        <v>30</v>
      </c>
      <c r="I180" t="s">
        <v>61</v>
      </c>
      <c r="J180" s="56" t="s">
        <v>495</v>
      </c>
      <c r="K180">
        <v>317</v>
      </c>
    </row>
    <row r="181" spans="1:11" x14ac:dyDescent="0.25">
      <c r="A181" s="37" t="s">
        <v>492</v>
      </c>
      <c r="B181" s="37" t="s">
        <v>631</v>
      </c>
      <c r="C181" t="s">
        <v>492</v>
      </c>
      <c r="D181" t="s">
        <v>18</v>
      </c>
      <c r="E181" t="s">
        <v>511</v>
      </c>
      <c r="F181" t="s">
        <v>29</v>
      </c>
      <c r="G181" t="s">
        <v>512</v>
      </c>
      <c r="H181" t="s">
        <v>30</v>
      </c>
      <c r="I181" t="s">
        <v>61</v>
      </c>
      <c r="J181" s="56" t="s">
        <v>496</v>
      </c>
      <c r="K181">
        <v>141</v>
      </c>
    </row>
    <row r="182" spans="1:11" x14ac:dyDescent="0.25">
      <c r="A182" s="37" t="s">
        <v>492</v>
      </c>
      <c r="B182" s="37" t="s">
        <v>631</v>
      </c>
      <c r="C182" t="s">
        <v>492</v>
      </c>
      <c r="D182" t="s">
        <v>18</v>
      </c>
      <c r="E182" t="s">
        <v>511</v>
      </c>
      <c r="F182" t="s">
        <v>29</v>
      </c>
      <c r="G182" t="s">
        <v>512</v>
      </c>
      <c r="H182" t="s">
        <v>30</v>
      </c>
      <c r="I182" t="s">
        <v>61</v>
      </c>
      <c r="J182" s="56" t="s">
        <v>497</v>
      </c>
      <c r="K182">
        <v>72</v>
      </c>
    </row>
    <row r="183" spans="1:11" x14ac:dyDescent="0.25">
      <c r="A183" s="37" t="s">
        <v>492</v>
      </c>
      <c r="B183" s="37" t="s">
        <v>631</v>
      </c>
      <c r="C183" t="s">
        <v>492</v>
      </c>
      <c r="D183" t="s">
        <v>18</v>
      </c>
      <c r="E183" t="s">
        <v>511</v>
      </c>
      <c r="F183" t="s">
        <v>29</v>
      </c>
      <c r="G183" t="s">
        <v>512</v>
      </c>
      <c r="H183" t="s">
        <v>30</v>
      </c>
      <c r="I183" t="s">
        <v>61</v>
      </c>
      <c r="J183" s="56" t="s">
        <v>498</v>
      </c>
      <c r="K183">
        <v>48</v>
      </c>
    </row>
    <row r="184" spans="1:11" x14ac:dyDescent="0.25">
      <c r="A184" s="37" t="s">
        <v>492</v>
      </c>
      <c r="B184" s="37" t="s">
        <v>631</v>
      </c>
      <c r="C184" t="s">
        <v>492</v>
      </c>
      <c r="D184" t="s">
        <v>18</v>
      </c>
      <c r="E184" t="s">
        <v>511</v>
      </c>
      <c r="F184" t="s">
        <v>29</v>
      </c>
      <c r="G184" t="s">
        <v>512</v>
      </c>
      <c r="H184" t="s">
        <v>30</v>
      </c>
      <c r="I184" t="s">
        <v>61</v>
      </c>
      <c r="J184" s="56" t="s">
        <v>499</v>
      </c>
      <c r="K184">
        <v>42</v>
      </c>
    </row>
    <row r="185" spans="1:11" x14ac:dyDescent="0.25">
      <c r="A185" s="37" t="s">
        <v>492</v>
      </c>
      <c r="B185" s="37" t="s">
        <v>631</v>
      </c>
      <c r="C185" t="s">
        <v>492</v>
      </c>
      <c r="D185" t="s">
        <v>18</v>
      </c>
      <c r="E185" t="s">
        <v>511</v>
      </c>
      <c r="F185" t="s">
        <v>29</v>
      </c>
      <c r="G185" t="s">
        <v>512</v>
      </c>
      <c r="H185" t="s">
        <v>30</v>
      </c>
      <c r="I185" t="s">
        <v>61</v>
      </c>
      <c r="J185" s="56" t="s">
        <v>500</v>
      </c>
      <c r="K185">
        <v>12</v>
      </c>
    </row>
    <row r="186" spans="1:11" x14ac:dyDescent="0.25">
      <c r="A186" s="37" t="s">
        <v>492</v>
      </c>
      <c r="B186" s="37" t="s">
        <v>631</v>
      </c>
      <c r="C186" t="s">
        <v>492</v>
      </c>
      <c r="D186" t="s">
        <v>18</v>
      </c>
      <c r="E186" t="s">
        <v>511</v>
      </c>
      <c r="F186" t="s">
        <v>29</v>
      </c>
      <c r="G186" t="s">
        <v>512</v>
      </c>
      <c r="H186" t="s">
        <v>30</v>
      </c>
      <c r="I186" t="s">
        <v>61</v>
      </c>
      <c r="J186" s="56" t="s">
        <v>501</v>
      </c>
      <c r="K186">
        <v>13</v>
      </c>
    </row>
    <row r="187" spans="1:11" x14ac:dyDescent="0.25">
      <c r="A187" s="37" t="s">
        <v>492</v>
      </c>
      <c r="B187" s="37" t="s">
        <v>631</v>
      </c>
      <c r="C187" t="s">
        <v>492</v>
      </c>
      <c r="D187" t="s">
        <v>18</v>
      </c>
      <c r="E187" t="s">
        <v>511</v>
      </c>
      <c r="F187" t="s">
        <v>29</v>
      </c>
      <c r="G187" t="s">
        <v>512</v>
      </c>
      <c r="H187" t="s">
        <v>30</v>
      </c>
      <c r="I187" t="s">
        <v>61</v>
      </c>
      <c r="J187" s="56" t="s">
        <v>502</v>
      </c>
      <c r="K187">
        <v>9</v>
      </c>
    </row>
    <row r="188" spans="1:11" x14ac:dyDescent="0.25">
      <c r="A188" s="37" t="s">
        <v>492</v>
      </c>
      <c r="B188" s="37" t="s">
        <v>631</v>
      </c>
      <c r="C188" t="s">
        <v>492</v>
      </c>
      <c r="D188" t="s">
        <v>18</v>
      </c>
      <c r="E188" t="s">
        <v>511</v>
      </c>
      <c r="F188" t="s">
        <v>29</v>
      </c>
      <c r="G188" t="s">
        <v>512</v>
      </c>
      <c r="H188" t="s">
        <v>30</v>
      </c>
      <c r="I188" t="s">
        <v>61</v>
      </c>
      <c r="J188" s="56" t="s">
        <v>503</v>
      </c>
      <c r="K188">
        <v>120</v>
      </c>
    </row>
    <row r="189" spans="1:11" x14ac:dyDescent="0.25">
      <c r="A189" s="37" t="s">
        <v>492</v>
      </c>
      <c r="B189" s="37" t="s">
        <v>631</v>
      </c>
      <c r="C189" t="s">
        <v>492</v>
      </c>
      <c r="D189" t="s">
        <v>18</v>
      </c>
      <c r="E189" t="s">
        <v>511</v>
      </c>
      <c r="F189" t="s">
        <v>29</v>
      </c>
      <c r="G189" t="s">
        <v>512</v>
      </c>
      <c r="H189" t="s">
        <v>30</v>
      </c>
      <c r="I189" t="s">
        <v>61</v>
      </c>
      <c r="J189" s="56" t="s">
        <v>504</v>
      </c>
      <c r="K189">
        <v>42</v>
      </c>
    </row>
    <row r="190" spans="1:11" x14ac:dyDescent="0.25">
      <c r="A190" s="37" t="s">
        <v>492</v>
      </c>
      <c r="B190" s="37" t="s">
        <v>631</v>
      </c>
      <c r="C190" t="s">
        <v>492</v>
      </c>
      <c r="D190" t="s">
        <v>18</v>
      </c>
      <c r="E190" t="s">
        <v>511</v>
      </c>
      <c r="F190" t="s">
        <v>29</v>
      </c>
      <c r="G190" t="s">
        <v>512</v>
      </c>
      <c r="H190" t="s">
        <v>30</v>
      </c>
      <c r="I190" t="s">
        <v>61</v>
      </c>
      <c r="J190" s="56" t="s">
        <v>505</v>
      </c>
      <c r="K190">
        <v>0</v>
      </c>
    </row>
    <row r="191" spans="1:11" x14ac:dyDescent="0.25">
      <c r="A191" s="37" t="s">
        <v>492</v>
      </c>
      <c r="B191" s="37" t="s">
        <v>631</v>
      </c>
      <c r="C191" t="s">
        <v>492</v>
      </c>
      <c r="D191" t="s">
        <v>18</v>
      </c>
      <c r="E191" t="s">
        <v>511</v>
      </c>
      <c r="F191" t="s">
        <v>29</v>
      </c>
      <c r="G191" t="s">
        <v>512</v>
      </c>
      <c r="H191" t="s">
        <v>30</v>
      </c>
      <c r="I191" t="s">
        <v>61</v>
      </c>
      <c r="J191" s="56" t="s">
        <v>506</v>
      </c>
      <c r="K191">
        <v>12</v>
      </c>
    </row>
    <row r="192" spans="1:11" x14ac:dyDescent="0.25">
      <c r="A192" s="37" t="s">
        <v>492</v>
      </c>
      <c r="B192" s="37" t="s">
        <v>631</v>
      </c>
      <c r="C192" t="s">
        <v>492</v>
      </c>
      <c r="D192" t="s">
        <v>18</v>
      </c>
      <c r="E192" t="s">
        <v>511</v>
      </c>
      <c r="F192" t="s">
        <v>29</v>
      </c>
      <c r="G192" t="s">
        <v>512</v>
      </c>
      <c r="H192" t="s">
        <v>30</v>
      </c>
      <c r="I192" t="s">
        <v>61</v>
      </c>
      <c r="J192" s="56" t="s">
        <v>507</v>
      </c>
      <c r="K192">
        <v>220</v>
      </c>
    </row>
    <row r="193" spans="1:11" x14ac:dyDescent="0.25">
      <c r="A193" s="37" t="s">
        <v>492</v>
      </c>
      <c r="B193" s="37" t="s">
        <v>631</v>
      </c>
      <c r="C193" t="s">
        <v>492</v>
      </c>
      <c r="D193" t="s">
        <v>18</v>
      </c>
      <c r="E193" t="s">
        <v>511</v>
      </c>
      <c r="F193" t="s">
        <v>29</v>
      </c>
      <c r="G193" t="s">
        <v>512</v>
      </c>
      <c r="H193" t="s">
        <v>30</v>
      </c>
      <c r="I193" t="s">
        <v>61</v>
      </c>
      <c r="J193" s="56" t="s">
        <v>508</v>
      </c>
      <c r="K193">
        <v>216</v>
      </c>
    </row>
    <row r="194" spans="1:11" x14ac:dyDescent="0.25">
      <c r="A194" s="37" t="s">
        <v>492</v>
      </c>
      <c r="B194" s="37" t="s">
        <v>631</v>
      </c>
      <c r="C194" t="s">
        <v>492</v>
      </c>
      <c r="D194" t="s">
        <v>18</v>
      </c>
      <c r="E194" t="s">
        <v>511</v>
      </c>
      <c r="F194" t="s">
        <v>29</v>
      </c>
      <c r="G194" t="s">
        <v>512</v>
      </c>
      <c r="H194" t="s">
        <v>37</v>
      </c>
      <c r="I194" t="s">
        <v>62</v>
      </c>
      <c r="J194" s="56">
        <v>1</v>
      </c>
      <c r="K194">
        <v>2917</v>
      </c>
    </row>
    <row r="195" spans="1:11" x14ac:dyDescent="0.25">
      <c r="A195" s="37" t="s">
        <v>492</v>
      </c>
      <c r="B195" s="37" t="s">
        <v>631</v>
      </c>
      <c r="C195" t="s">
        <v>492</v>
      </c>
      <c r="D195" t="s">
        <v>18</v>
      </c>
      <c r="E195" t="s">
        <v>511</v>
      </c>
      <c r="F195" t="s">
        <v>29</v>
      </c>
      <c r="G195" t="s">
        <v>512</v>
      </c>
      <c r="H195" t="s">
        <v>37</v>
      </c>
      <c r="I195" t="s">
        <v>62</v>
      </c>
      <c r="J195" s="56">
        <v>2</v>
      </c>
      <c r="K195">
        <v>1529</v>
      </c>
    </row>
    <row r="196" spans="1:11" x14ac:dyDescent="0.25">
      <c r="A196" s="37" t="s">
        <v>492</v>
      </c>
      <c r="B196" s="37" t="s">
        <v>631</v>
      </c>
      <c r="C196" t="s">
        <v>492</v>
      </c>
      <c r="D196" t="s">
        <v>18</v>
      </c>
      <c r="E196" t="s">
        <v>511</v>
      </c>
      <c r="F196" t="s">
        <v>29</v>
      </c>
      <c r="G196" t="s">
        <v>512</v>
      </c>
      <c r="H196" t="s">
        <v>37</v>
      </c>
      <c r="I196" t="s">
        <v>62</v>
      </c>
      <c r="J196" s="56" t="s">
        <v>495</v>
      </c>
      <c r="K196">
        <v>1231</v>
      </c>
    </row>
    <row r="197" spans="1:11" x14ac:dyDescent="0.25">
      <c r="A197" s="37" t="s">
        <v>492</v>
      </c>
      <c r="B197" s="37" t="s">
        <v>631</v>
      </c>
      <c r="C197" t="s">
        <v>492</v>
      </c>
      <c r="D197" t="s">
        <v>18</v>
      </c>
      <c r="E197" t="s">
        <v>511</v>
      </c>
      <c r="F197" t="s">
        <v>29</v>
      </c>
      <c r="G197" t="s">
        <v>512</v>
      </c>
      <c r="H197" t="s">
        <v>37</v>
      </c>
      <c r="I197" t="s">
        <v>62</v>
      </c>
      <c r="J197" s="56" t="s">
        <v>496</v>
      </c>
      <c r="K197">
        <v>98</v>
      </c>
    </row>
    <row r="198" spans="1:11" x14ac:dyDescent="0.25">
      <c r="A198" s="37" t="s">
        <v>492</v>
      </c>
      <c r="B198" s="37" t="s">
        <v>631</v>
      </c>
      <c r="C198" t="s">
        <v>492</v>
      </c>
      <c r="D198" t="s">
        <v>18</v>
      </c>
      <c r="E198" t="s">
        <v>511</v>
      </c>
      <c r="F198" t="s">
        <v>29</v>
      </c>
      <c r="G198" t="s">
        <v>512</v>
      </c>
      <c r="H198" t="s">
        <v>37</v>
      </c>
      <c r="I198" t="s">
        <v>62</v>
      </c>
      <c r="J198" s="56" t="s">
        <v>497</v>
      </c>
      <c r="K198">
        <v>119</v>
      </c>
    </row>
    <row r="199" spans="1:11" x14ac:dyDescent="0.25">
      <c r="A199" s="37" t="s">
        <v>492</v>
      </c>
      <c r="B199" s="37" t="s">
        <v>631</v>
      </c>
      <c r="C199" t="s">
        <v>492</v>
      </c>
      <c r="D199" t="s">
        <v>18</v>
      </c>
      <c r="E199" t="s">
        <v>511</v>
      </c>
      <c r="F199" t="s">
        <v>29</v>
      </c>
      <c r="G199" t="s">
        <v>512</v>
      </c>
      <c r="H199" t="s">
        <v>37</v>
      </c>
      <c r="I199" t="s">
        <v>62</v>
      </c>
      <c r="J199" s="56" t="s">
        <v>498</v>
      </c>
      <c r="K199">
        <v>39</v>
      </c>
    </row>
    <row r="200" spans="1:11" x14ac:dyDescent="0.25">
      <c r="A200" s="37" t="s">
        <v>492</v>
      </c>
      <c r="B200" s="37" t="s">
        <v>631</v>
      </c>
      <c r="C200" t="s">
        <v>492</v>
      </c>
      <c r="D200" t="s">
        <v>18</v>
      </c>
      <c r="E200" t="s">
        <v>511</v>
      </c>
      <c r="F200" t="s">
        <v>29</v>
      </c>
      <c r="G200" t="s">
        <v>512</v>
      </c>
      <c r="H200" t="s">
        <v>37</v>
      </c>
      <c r="I200" t="s">
        <v>62</v>
      </c>
      <c r="J200" s="56" t="s">
        <v>499</v>
      </c>
      <c r="K200">
        <v>20</v>
      </c>
    </row>
    <row r="201" spans="1:11" x14ac:dyDescent="0.25">
      <c r="A201" s="37" t="s">
        <v>492</v>
      </c>
      <c r="B201" s="37" t="s">
        <v>631</v>
      </c>
      <c r="C201" t="s">
        <v>492</v>
      </c>
      <c r="D201" t="s">
        <v>18</v>
      </c>
      <c r="E201" t="s">
        <v>511</v>
      </c>
      <c r="F201" t="s">
        <v>29</v>
      </c>
      <c r="G201" t="s">
        <v>512</v>
      </c>
      <c r="H201" t="s">
        <v>37</v>
      </c>
      <c r="I201" t="s">
        <v>62</v>
      </c>
      <c r="J201" s="56" t="s">
        <v>500</v>
      </c>
      <c r="K201">
        <v>22</v>
      </c>
    </row>
    <row r="202" spans="1:11" x14ac:dyDescent="0.25">
      <c r="A202" s="37" t="s">
        <v>492</v>
      </c>
      <c r="B202" s="37" t="s">
        <v>631</v>
      </c>
      <c r="C202" t="s">
        <v>492</v>
      </c>
      <c r="D202" t="s">
        <v>18</v>
      </c>
      <c r="E202" t="s">
        <v>511</v>
      </c>
      <c r="F202" t="s">
        <v>29</v>
      </c>
      <c r="G202" t="s">
        <v>512</v>
      </c>
      <c r="H202" t="s">
        <v>37</v>
      </c>
      <c r="I202" t="s">
        <v>62</v>
      </c>
      <c r="J202" s="56" t="s">
        <v>501</v>
      </c>
      <c r="K202">
        <v>65</v>
      </c>
    </row>
    <row r="203" spans="1:11" x14ac:dyDescent="0.25">
      <c r="A203" s="37" t="s">
        <v>492</v>
      </c>
      <c r="B203" s="37" t="s">
        <v>631</v>
      </c>
      <c r="C203" t="s">
        <v>492</v>
      </c>
      <c r="D203" t="s">
        <v>18</v>
      </c>
      <c r="E203" t="s">
        <v>511</v>
      </c>
      <c r="F203" t="s">
        <v>29</v>
      </c>
      <c r="G203" t="s">
        <v>512</v>
      </c>
      <c r="H203" t="s">
        <v>37</v>
      </c>
      <c r="I203" t="s">
        <v>62</v>
      </c>
      <c r="J203" s="56" t="s">
        <v>502</v>
      </c>
      <c r="K203">
        <v>26</v>
      </c>
    </row>
    <row r="204" spans="1:11" x14ac:dyDescent="0.25">
      <c r="A204" s="37" t="s">
        <v>492</v>
      </c>
      <c r="B204" s="37" t="s">
        <v>631</v>
      </c>
      <c r="C204" t="s">
        <v>492</v>
      </c>
      <c r="D204" t="s">
        <v>18</v>
      </c>
      <c r="E204" t="s">
        <v>511</v>
      </c>
      <c r="F204" t="s">
        <v>29</v>
      </c>
      <c r="G204" t="s">
        <v>512</v>
      </c>
      <c r="H204" t="s">
        <v>37</v>
      </c>
      <c r="I204" t="s">
        <v>62</v>
      </c>
      <c r="J204" s="56" t="s">
        <v>503</v>
      </c>
      <c r="K204">
        <v>145</v>
      </c>
    </row>
    <row r="205" spans="1:11" x14ac:dyDescent="0.25">
      <c r="A205" s="37" t="s">
        <v>492</v>
      </c>
      <c r="B205" s="37" t="s">
        <v>631</v>
      </c>
      <c r="C205" t="s">
        <v>492</v>
      </c>
      <c r="D205" t="s">
        <v>18</v>
      </c>
      <c r="E205" t="s">
        <v>511</v>
      </c>
      <c r="F205" t="s">
        <v>29</v>
      </c>
      <c r="G205" t="s">
        <v>512</v>
      </c>
      <c r="H205" t="s">
        <v>37</v>
      </c>
      <c r="I205" t="s">
        <v>62</v>
      </c>
      <c r="J205" s="56" t="s">
        <v>504</v>
      </c>
      <c r="K205">
        <v>123</v>
      </c>
    </row>
    <row r="206" spans="1:11" x14ac:dyDescent="0.25">
      <c r="A206" s="37" t="s">
        <v>492</v>
      </c>
      <c r="B206" s="37" t="s">
        <v>631</v>
      </c>
      <c r="C206" t="s">
        <v>492</v>
      </c>
      <c r="D206" t="s">
        <v>18</v>
      </c>
      <c r="E206" t="s">
        <v>511</v>
      </c>
      <c r="F206" t="s">
        <v>29</v>
      </c>
      <c r="G206" t="s">
        <v>512</v>
      </c>
      <c r="H206" t="s">
        <v>37</v>
      </c>
      <c r="I206" t="s">
        <v>62</v>
      </c>
      <c r="J206" s="56" t="s">
        <v>505</v>
      </c>
      <c r="K206">
        <v>2</v>
      </c>
    </row>
    <row r="207" spans="1:11" x14ac:dyDescent="0.25">
      <c r="A207" s="37" t="s">
        <v>492</v>
      </c>
      <c r="B207" s="37" t="s">
        <v>631</v>
      </c>
      <c r="C207" t="s">
        <v>492</v>
      </c>
      <c r="D207" t="s">
        <v>18</v>
      </c>
      <c r="E207" t="s">
        <v>511</v>
      </c>
      <c r="F207" t="s">
        <v>29</v>
      </c>
      <c r="G207" t="s">
        <v>512</v>
      </c>
      <c r="H207" t="s">
        <v>37</v>
      </c>
      <c r="I207" t="s">
        <v>62</v>
      </c>
      <c r="J207" s="56" t="s">
        <v>506</v>
      </c>
      <c r="K207">
        <v>20</v>
      </c>
    </row>
    <row r="208" spans="1:11" x14ac:dyDescent="0.25">
      <c r="A208" s="37" t="s">
        <v>492</v>
      </c>
      <c r="B208" s="37" t="s">
        <v>631</v>
      </c>
      <c r="C208" t="s">
        <v>492</v>
      </c>
      <c r="D208" t="s">
        <v>18</v>
      </c>
      <c r="E208" t="s">
        <v>511</v>
      </c>
      <c r="F208" t="s">
        <v>29</v>
      </c>
      <c r="G208" t="s">
        <v>512</v>
      </c>
      <c r="H208" t="s">
        <v>37</v>
      </c>
      <c r="I208" t="s">
        <v>62</v>
      </c>
      <c r="J208" s="56" t="s">
        <v>507</v>
      </c>
      <c r="K208">
        <v>1130</v>
      </c>
    </row>
    <row r="209" spans="1:11" x14ac:dyDescent="0.25">
      <c r="A209" s="37" t="s">
        <v>492</v>
      </c>
      <c r="B209" s="37" t="s">
        <v>631</v>
      </c>
      <c r="C209" t="s">
        <v>492</v>
      </c>
      <c r="D209" t="s">
        <v>18</v>
      </c>
      <c r="E209" t="s">
        <v>511</v>
      </c>
      <c r="F209" t="s">
        <v>29</v>
      </c>
      <c r="G209" t="s">
        <v>512</v>
      </c>
      <c r="H209" t="s">
        <v>37</v>
      </c>
      <c r="I209" t="s">
        <v>62</v>
      </c>
      <c r="J209" s="56" t="s">
        <v>508</v>
      </c>
      <c r="K209">
        <v>18</v>
      </c>
    </row>
    <row r="210" spans="1:11" x14ac:dyDescent="0.25">
      <c r="A210" s="37" t="s">
        <v>492</v>
      </c>
      <c r="B210" s="37" t="s">
        <v>631</v>
      </c>
      <c r="C210" t="s">
        <v>492</v>
      </c>
      <c r="D210" t="s">
        <v>18</v>
      </c>
      <c r="E210" t="s">
        <v>511</v>
      </c>
      <c r="F210" t="s">
        <v>10</v>
      </c>
      <c r="G210" t="s">
        <v>513</v>
      </c>
      <c r="H210" t="s">
        <v>44</v>
      </c>
      <c r="I210" t="s">
        <v>55</v>
      </c>
      <c r="J210" s="56">
        <v>1</v>
      </c>
      <c r="K210">
        <v>3476</v>
      </c>
    </row>
    <row r="211" spans="1:11" x14ac:dyDescent="0.25">
      <c r="A211" s="37" t="s">
        <v>492</v>
      </c>
      <c r="B211" s="37" t="s">
        <v>631</v>
      </c>
      <c r="C211" t="s">
        <v>492</v>
      </c>
      <c r="D211" t="s">
        <v>18</v>
      </c>
      <c r="E211" t="s">
        <v>511</v>
      </c>
      <c r="F211" t="s">
        <v>10</v>
      </c>
      <c r="G211" t="s">
        <v>513</v>
      </c>
      <c r="H211" t="s">
        <v>44</v>
      </c>
      <c r="I211" t="s">
        <v>55</v>
      </c>
      <c r="J211" s="56">
        <v>2</v>
      </c>
      <c r="K211">
        <v>591</v>
      </c>
    </row>
    <row r="212" spans="1:11" x14ac:dyDescent="0.25">
      <c r="A212" s="37" t="s">
        <v>492</v>
      </c>
      <c r="B212" s="37" t="s">
        <v>631</v>
      </c>
      <c r="C212" t="s">
        <v>492</v>
      </c>
      <c r="D212" t="s">
        <v>18</v>
      </c>
      <c r="E212" t="s">
        <v>511</v>
      </c>
      <c r="F212" t="s">
        <v>10</v>
      </c>
      <c r="G212" t="s">
        <v>513</v>
      </c>
      <c r="H212" t="s">
        <v>44</v>
      </c>
      <c r="I212" t="s">
        <v>55</v>
      </c>
      <c r="J212" s="56" t="s">
        <v>495</v>
      </c>
      <c r="K212">
        <v>250</v>
      </c>
    </row>
    <row r="213" spans="1:11" x14ac:dyDescent="0.25">
      <c r="A213" s="37" t="s">
        <v>492</v>
      </c>
      <c r="B213" s="37" t="s">
        <v>631</v>
      </c>
      <c r="C213" t="s">
        <v>492</v>
      </c>
      <c r="D213" t="s">
        <v>18</v>
      </c>
      <c r="E213" t="s">
        <v>511</v>
      </c>
      <c r="F213" t="s">
        <v>10</v>
      </c>
      <c r="G213" t="s">
        <v>513</v>
      </c>
      <c r="H213" t="s">
        <v>44</v>
      </c>
      <c r="I213" t="s">
        <v>55</v>
      </c>
      <c r="J213" s="56" t="s">
        <v>496</v>
      </c>
      <c r="K213">
        <v>118</v>
      </c>
    </row>
    <row r="214" spans="1:11" x14ac:dyDescent="0.25">
      <c r="A214" s="37" t="s">
        <v>492</v>
      </c>
      <c r="B214" s="37" t="s">
        <v>631</v>
      </c>
      <c r="C214" t="s">
        <v>492</v>
      </c>
      <c r="D214" t="s">
        <v>18</v>
      </c>
      <c r="E214" t="s">
        <v>511</v>
      </c>
      <c r="F214" t="s">
        <v>10</v>
      </c>
      <c r="G214" t="s">
        <v>513</v>
      </c>
      <c r="H214" t="s">
        <v>44</v>
      </c>
      <c r="I214" t="s">
        <v>55</v>
      </c>
      <c r="J214" s="56" t="s">
        <v>497</v>
      </c>
      <c r="K214">
        <v>60</v>
      </c>
    </row>
    <row r="215" spans="1:11" x14ac:dyDescent="0.25">
      <c r="A215" s="37" t="s">
        <v>492</v>
      </c>
      <c r="B215" s="37" t="s">
        <v>631</v>
      </c>
      <c r="C215" t="s">
        <v>492</v>
      </c>
      <c r="D215" t="s">
        <v>18</v>
      </c>
      <c r="E215" t="s">
        <v>511</v>
      </c>
      <c r="F215" t="s">
        <v>10</v>
      </c>
      <c r="G215" t="s">
        <v>513</v>
      </c>
      <c r="H215" t="s">
        <v>44</v>
      </c>
      <c r="I215" t="s">
        <v>55</v>
      </c>
      <c r="J215" s="56" t="s">
        <v>498</v>
      </c>
      <c r="K215">
        <v>62</v>
      </c>
    </row>
    <row r="216" spans="1:11" x14ac:dyDescent="0.25">
      <c r="A216" s="37" t="s">
        <v>492</v>
      </c>
      <c r="B216" s="37" t="s">
        <v>631</v>
      </c>
      <c r="C216" t="s">
        <v>492</v>
      </c>
      <c r="D216" t="s">
        <v>18</v>
      </c>
      <c r="E216" t="s">
        <v>511</v>
      </c>
      <c r="F216" t="s">
        <v>10</v>
      </c>
      <c r="G216" t="s">
        <v>513</v>
      </c>
      <c r="H216" t="s">
        <v>44</v>
      </c>
      <c r="I216" t="s">
        <v>55</v>
      </c>
      <c r="J216" s="56" t="s">
        <v>499</v>
      </c>
      <c r="K216">
        <v>98</v>
      </c>
    </row>
    <row r="217" spans="1:11" x14ac:dyDescent="0.25">
      <c r="A217" s="37" t="s">
        <v>492</v>
      </c>
      <c r="B217" s="37" t="s">
        <v>631</v>
      </c>
      <c r="C217" t="s">
        <v>492</v>
      </c>
      <c r="D217" t="s">
        <v>18</v>
      </c>
      <c r="E217" t="s">
        <v>511</v>
      </c>
      <c r="F217" t="s">
        <v>10</v>
      </c>
      <c r="G217" t="s">
        <v>513</v>
      </c>
      <c r="H217" t="s">
        <v>44</v>
      </c>
      <c r="I217" t="s">
        <v>55</v>
      </c>
      <c r="J217" s="56" t="s">
        <v>500</v>
      </c>
      <c r="K217">
        <v>3</v>
      </c>
    </row>
    <row r="218" spans="1:11" x14ac:dyDescent="0.25">
      <c r="A218" s="37" t="s">
        <v>492</v>
      </c>
      <c r="B218" s="37" t="s">
        <v>631</v>
      </c>
      <c r="C218" t="s">
        <v>492</v>
      </c>
      <c r="D218" t="s">
        <v>18</v>
      </c>
      <c r="E218" t="s">
        <v>511</v>
      </c>
      <c r="F218" t="s">
        <v>10</v>
      </c>
      <c r="G218" t="s">
        <v>513</v>
      </c>
      <c r="H218" t="s">
        <v>44</v>
      </c>
      <c r="I218" t="s">
        <v>55</v>
      </c>
      <c r="J218" s="56" t="s">
        <v>501</v>
      </c>
      <c r="K218">
        <v>135</v>
      </c>
    </row>
    <row r="219" spans="1:11" x14ac:dyDescent="0.25">
      <c r="A219" s="37" t="s">
        <v>492</v>
      </c>
      <c r="B219" s="37" t="s">
        <v>631</v>
      </c>
      <c r="C219" t="s">
        <v>492</v>
      </c>
      <c r="D219" t="s">
        <v>18</v>
      </c>
      <c r="E219" t="s">
        <v>511</v>
      </c>
      <c r="F219" t="s">
        <v>10</v>
      </c>
      <c r="G219" t="s">
        <v>513</v>
      </c>
      <c r="H219" t="s">
        <v>44</v>
      </c>
      <c r="I219" t="s">
        <v>55</v>
      </c>
      <c r="J219" s="56" t="s">
        <v>502</v>
      </c>
      <c r="K219">
        <v>48</v>
      </c>
    </row>
    <row r="220" spans="1:11" x14ac:dyDescent="0.25">
      <c r="A220" s="37" t="s">
        <v>492</v>
      </c>
      <c r="B220" s="37" t="s">
        <v>631</v>
      </c>
      <c r="C220" t="s">
        <v>492</v>
      </c>
      <c r="D220" t="s">
        <v>18</v>
      </c>
      <c r="E220" t="s">
        <v>511</v>
      </c>
      <c r="F220" t="s">
        <v>10</v>
      </c>
      <c r="G220" t="s">
        <v>513</v>
      </c>
      <c r="H220" t="s">
        <v>44</v>
      </c>
      <c r="I220" t="s">
        <v>55</v>
      </c>
      <c r="J220" s="56" t="s">
        <v>503</v>
      </c>
      <c r="K220">
        <v>49</v>
      </c>
    </row>
    <row r="221" spans="1:11" x14ac:dyDescent="0.25">
      <c r="A221" s="37" t="s">
        <v>492</v>
      </c>
      <c r="B221" s="37" t="s">
        <v>631</v>
      </c>
      <c r="C221" t="s">
        <v>492</v>
      </c>
      <c r="D221" t="s">
        <v>18</v>
      </c>
      <c r="E221" t="s">
        <v>511</v>
      </c>
      <c r="F221" t="s">
        <v>10</v>
      </c>
      <c r="G221" t="s">
        <v>513</v>
      </c>
      <c r="H221" t="s">
        <v>44</v>
      </c>
      <c r="I221" t="s">
        <v>55</v>
      </c>
      <c r="J221" s="56" t="s">
        <v>504</v>
      </c>
      <c r="K221">
        <v>122</v>
      </c>
    </row>
    <row r="222" spans="1:11" x14ac:dyDescent="0.25">
      <c r="A222" s="37" t="s">
        <v>492</v>
      </c>
      <c r="B222" s="37" t="s">
        <v>631</v>
      </c>
      <c r="C222" t="s">
        <v>492</v>
      </c>
      <c r="D222" t="s">
        <v>18</v>
      </c>
      <c r="E222" t="s">
        <v>511</v>
      </c>
      <c r="F222" t="s">
        <v>10</v>
      </c>
      <c r="G222" t="s">
        <v>513</v>
      </c>
      <c r="H222" t="s">
        <v>44</v>
      </c>
      <c r="I222" t="s">
        <v>55</v>
      </c>
      <c r="J222" s="56" t="s">
        <v>505</v>
      </c>
      <c r="K222">
        <v>23</v>
      </c>
    </row>
    <row r="223" spans="1:11" x14ac:dyDescent="0.25">
      <c r="A223" s="37" t="s">
        <v>492</v>
      </c>
      <c r="B223" s="37" t="s">
        <v>631</v>
      </c>
      <c r="C223" t="s">
        <v>492</v>
      </c>
      <c r="D223" t="s">
        <v>18</v>
      </c>
      <c r="E223" t="s">
        <v>511</v>
      </c>
      <c r="F223" t="s">
        <v>10</v>
      </c>
      <c r="G223" t="s">
        <v>513</v>
      </c>
      <c r="H223" t="s">
        <v>44</v>
      </c>
      <c r="I223" t="s">
        <v>55</v>
      </c>
      <c r="J223" s="56" t="s">
        <v>506</v>
      </c>
      <c r="K223">
        <v>25</v>
      </c>
    </row>
    <row r="224" spans="1:11" x14ac:dyDescent="0.25">
      <c r="A224" s="37" t="s">
        <v>492</v>
      </c>
      <c r="B224" s="37" t="s">
        <v>631</v>
      </c>
      <c r="C224" t="s">
        <v>492</v>
      </c>
      <c r="D224" t="s">
        <v>18</v>
      </c>
      <c r="E224" t="s">
        <v>511</v>
      </c>
      <c r="F224" t="s">
        <v>10</v>
      </c>
      <c r="G224" t="s">
        <v>513</v>
      </c>
      <c r="H224" t="s">
        <v>44</v>
      </c>
      <c r="I224" t="s">
        <v>55</v>
      </c>
      <c r="J224" s="56" t="s">
        <v>507</v>
      </c>
      <c r="K224">
        <v>37</v>
      </c>
    </row>
    <row r="225" spans="1:11" x14ac:dyDescent="0.25">
      <c r="A225" s="37" t="s">
        <v>492</v>
      </c>
      <c r="B225" s="37" t="s">
        <v>631</v>
      </c>
      <c r="C225" t="s">
        <v>492</v>
      </c>
      <c r="D225" t="s">
        <v>18</v>
      </c>
      <c r="E225" t="s">
        <v>511</v>
      </c>
      <c r="F225" t="s">
        <v>10</v>
      </c>
      <c r="G225" t="s">
        <v>513</v>
      </c>
      <c r="H225" t="s">
        <v>44</v>
      </c>
      <c r="I225" t="s">
        <v>55</v>
      </c>
      <c r="J225" s="56" t="s">
        <v>508</v>
      </c>
      <c r="K225">
        <v>152</v>
      </c>
    </row>
    <row r="226" spans="1:11" x14ac:dyDescent="0.25">
      <c r="A226" s="37" t="s">
        <v>492</v>
      </c>
      <c r="B226" s="37" t="s">
        <v>631</v>
      </c>
      <c r="C226" t="s">
        <v>492</v>
      </c>
      <c r="D226" t="s">
        <v>11</v>
      </c>
      <c r="E226" t="s">
        <v>514</v>
      </c>
      <c r="F226" t="s">
        <v>10</v>
      </c>
      <c r="G226" t="s">
        <v>513</v>
      </c>
      <c r="H226" t="s">
        <v>28</v>
      </c>
      <c r="I226" t="s">
        <v>56</v>
      </c>
      <c r="J226" s="56">
        <v>1</v>
      </c>
      <c r="K226">
        <v>5423</v>
      </c>
    </row>
    <row r="227" spans="1:11" x14ac:dyDescent="0.25">
      <c r="A227" s="37" t="s">
        <v>492</v>
      </c>
      <c r="B227" s="37" t="s">
        <v>631</v>
      </c>
      <c r="C227" t="s">
        <v>492</v>
      </c>
      <c r="D227" t="s">
        <v>11</v>
      </c>
      <c r="E227" t="s">
        <v>514</v>
      </c>
      <c r="F227" t="s">
        <v>10</v>
      </c>
      <c r="G227" t="s">
        <v>513</v>
      </c>
      <c r="H227" t="s">
        <v>28</v>
      </c>
      <c r="I227" t="s">
        <v>56</v>
      </c>
      <c r="J227" s="56">
        <v>2</v>
      </c>
      <c r="K227">
        <v>922</v>
      </c>
    </row>
    <row r="228" spans="1:11" x14ac:dyDescent="0.25">
      <c r="A228" s="37" t="s">
        <v>492</v>
      </c>
      <c r="B228" s="37" t="s">
        <v>631</v>
      </c>
      <c r="C228" t="s">
        <v>492</v>
      </c>
      <c r="D228" t="s">
        <v>11</v>
      </c>
      <c r="E228" t="s">
        <v>514</v>
      </c>
      <c r="F228" t="s">
        <v>10</v>
      </c>
      <c r="G228" t="s">
        <v>513</v>
      </c>
      <c r="H228" t="s">
        <v>28</v>
      </c>
      <c r="I228" t="s">
        <v>56</v>
      </c>
      <c r="J228" s="56" t="s">
        <v>495</v>
      </c>
      <c r="K228">
        <v>446</v>
      </c>
    </row>
    <row r="229" spans="1:11" x14ac:dyDescent="0.25">
      <c r="A229" s="37" t="s">
        <v>492</v>
      </c>
      <c r="B229" s="37" t="s">
        <v>631</v>
      </c>
      <c r="C229" t="s">
        <v>492</v>
      </c>
      <c r="D229" t="s">
        <v>11</v>
      </c>
      <c r="E229" t="s">
        <v>514</v>
      </c>
      <c r="F229" t="s">
        <v>10</v>
      </c>
      <c r="G229" t="s">
        <v>513</v>
      </c>
      <c r="H229" t="s">
        <v>28</v>
      </c>
      <c r="I229" t="s">
        <v>56</v>
      </c>
      <c r="J229" s="56" t="s">
        <v>496</v>
      </c>
      <c r="K229">
        <v>195</v>
      </c>
    </row>
    <row r="230" spans="1:11" x14ac:dyDescent="0.25">
      <c r="A230" s="37" t="s">
        <v>492</v>
      </c>
      <c r="B230" s="37" t="s">
        <v>631</v>
      </c>
      <c r="C230" t="s">
        <v>492</v>
      </c>
      <c r="D230" t="s">
        <v>11</v>
      </c>
      <c r="E230" t="s">
        <v>514</v>
      </c>
      <c r="F230" t="s">
        <v>10</v>
      </c>
      <c r="G230" t="s">
        <v>513</v>
      </c>
      <c r="H230" t="s">
        <v>28</v>
      </c>
      <c r="I230" t="s">
        <v>56</v>
      </c>
      <c r="J230" s="56" t="s">
        <v>497</v>
      </c>
      <c r="K230">
        <v>76</v>
      </c>
    </row>
    <row r="231" spans="1:11" x14ac:dyDescent="0.25">
      <c r="A231" s="37" t="s">
        <v>492</v>
      </c>
      <c r="B231" s="37" t="s">
        <v>631</v>
      </c>
      <c r="C231" t="s">
        <v>492</v>
      </c>
      <c r="D231" t="s">
        <v>11</v>
      </c>
      <c r="E231" t="s">
        <v>514</v>
      </c>
      <c r="F231" t="s">
        <v>10</v>
      </c>
      <c r="G231" t="s">
        <v>513</v>
      </c>
      <c r="H231" t="s">
        <v>28</v>
      </c>
      <c r="I231" t="s">
        <v>56</v>
      </c>
      <c r="J231" s="56" t="s">
        <v>498</v>
      </c>
      <c r="K231">
        <v>81</v>
      </c>
    </row>
    <row r="232" spans="1:11" x14ac:dyDescent="0.25">
      <c r="A232" s="37" t="s">
        <v>492</v>
      </c>
      <c r="B232" s="37" t="s">
        <v>631</v>
      </c>
      <c r="C232" t="s">
        <v>492</v>
      </c>
      <c r="D232" t="s">
        <v>11</v>
      </c>
      <c r="E232" t="s">
        <v>514</v>
      </c>
      <c r="F232" t="s">
        <v>10</v>
      </c>
      <c r="G232" t="s">
        <v>513</v>
      </c>
      <c r="H232" t="s">
        <v>28</v>
      </c>
      <c r="I232" t="s">
        <v>56</v>
      </c>
      <c r="J232" s="56" t="s">
        <v>499</v>
      </c>
      <c r="K232">
        <v>118</v>
      </c>
    </row>
    <row r="233" spans="1:11" x14ac:dyDescent="0.25">
      <c r="A233" s="37" t="s">
        <v>492</v>
      </c>
      <c r="B233" s="37" t="s">
        <v>631</v>
      </c>
      <c r="C233" t="s">
        <v>492</v>
      </c>
      <c r="D233" t="s">
        <v>11</v>
      </c>
      <c r="E233" t="s">
        <v>514</v>
      </c>
      <c r="F233" t="s">
        <v>10</v>
      </c>
      <c r="G233" t="s">
        <v>513</v>
      </c>
      <c r="H233" t="s">
        <v>28</v>
      </c>
      <c r="I233" t="s">
        <v>56</v>
      </c>
      <c r="J233" s="56" t="s">
        <v>500</v>
      </c>
      <c r="K233">
        <v>6</v>
      </c>
    </row>
    <row r="234" spans="1:11" x14ac:dyDescent="0.25">
      <c r="A234" s="37" t="s">
        <v>492</v>
      </c>
      <c r="B234" s="37" t="s">
        <v>631</v>
      </c>
      <c r="C234" t="s">
        <v>492</v>
      </c>
      <c r="D234" t="s">
        <v>11</v>
      </c>
      <c r="E234" t="s">
        <v>514</v>
      </c>
      <c r="F234" t="s">
        <v>10</v>
      </c>
      <c r="G234" t="s">
        <v>513</v>
      </c>
      <c r="H234" t="s">
        <v>28</v>
      </c>
      <c r="I234" t="s">
        <v>56</v>
      </c>
      <c r="J234" s="56" t="s">
        <v>501</v>
      </c>
      <c r="K234">
        <v>184</v>
      </c>
    </row>
    <row r="235" spans="1:11" x14ac:dyDescent="0.25">
      <c r="A235" s="37" t="s">
        <v>492</v>
      </c>
      <c r="B235" s="37" t="s">
        <v>631</v>
      </c>
      <c r="C235" t="s">
        <v>492</v>
      </c>
      <c r="D235" t="s">
        <v>11</v>
      </c>
      <c r="E235" t="s">
        <v>514</v>
      </c>
      <c r="F235" t="s">
        <v>10</v>
      </c>
      <c r="G235" t="s">
        <v>513</v>
      </c>
      <c r="H235" t="s">
        <v>28</v>
      </c>
      <c r="I235" t="s">
        <v>56</v>
      </c>
      <c r="J235" s="56" t="s">
        <v>502</v>
      </c>
      <c r="K235">
        <v>79</v>
      </c>
    </row>
    <row r="236" spans="1:11" x14ac:dyDescent="0.25">
      <c r="A236" s="37" t="s">
        <v>492</v>
      </c>
      <c r="B236" s="37" t="s">
        <v>631</v>
      </c>
      <c r="C236" t="s">
        <v>492</v>
      </c>
      <c r="D236" t="s">
        <v>11</v>
      </c>
      <c r="E236" t="s">
        <v>514</v>
      </c>
      <c r="F236" t="s">
        <v>10</v>
      </c>
      <c r="G236" t="s">
        <v>513</v>
      </c>
      <c r="H236" t="s">
        <v>28</v>
      </c>
      <c r="I236" t="s">
        <v>56</v>
      </c>
      <c r="J236" s="56" t="s">
        <v>503</v>
      </c>
      <c r="K236">
        <v>84</v>
      </c>
    </row>
    <row r="237" spans="1:11" x14ac:dyDescent="0.25">
      <c r="A237" s="37" t="s">
        <v>492</v>
      </c>
      <c r="B237" s="37" t="s">
        <v>631</v>
      </c>
      <c r="C237" t="s">
        <v>492</v>
      </c>
      <c r="D237" t="s">
        <v>11</v>
      </c>
      <c r="E237" t="s">
        <v>514</v>
      </c>
      <c r="F237" t="s">
        <v>10</v>
      </c>
      <c r="G237" t="s">
        <v>513</v>
      </c>
      <c r="H237" t="s">
        <v>28</v>
      </c>
      <c r="I237" t="s">
        <v>56</v>
      </c>
      <c r="J237" s="56" t="s">
        <v>504</v>
      </c>
      <c r="K237">
        <v>196</v>
      </c>
    </row>
    <row r="238" spans="1:11" x14ac:dyDescent="0.25">
      <c r="A238" s="37" t="s">
        <v>492</v>
      </c>
      <c r="B238" s="37" t="s">
        <v>631</v>
      </c>
      <c r="C238" t="s">
        <v>492</v>
      </c>
      <c r="D238" t="s">
        <v>11</v>
      </c>
      <c r="E238" t="s">
        <v>514</v>
      </c>
      <c r="F238" t="s">
        <v>10</v>
      </c>
      <c r="G238" t="s">
        <v>513</v>
      </c>
      <c r="H238" t="s">
        <v>28</v>
      </c>
      <c r="I238" t="s">
        <v>56</v>
      </c>
      <c r="J238" s="56" t="s">
        <v>505</v>
      </c>
      <c r="K238">
        <v>37</v>
      </c>
    </row>
    <row r="239" spans="1:11" x14ac:dyDescent="0.25">
      <c r="A239" s="37" t="s">
        <v>492</v>
      </c>
      <c r="B239" s="37" t="s">
        <v>631</v>
      </c>
      <c r="C239" t="s">
        <v>492</v>
      </c>
      <c r="D239" t="s">
        <v>11</v>
      </c>
      <c r="E239" t="s">
        <v>514</v>
      </c>
      <c r="F239" t="s">
        <v>10</v>
      </c>
      <c r="G239" t="s">
        <v>513</v>
      </c>
      <c r="H239" t="s">
        <v>28</v>
      </c>
      <c r="I239" t="s">
        <v>56</v>
      </c>
      <c r="J239" s="56" t="s">
        <v>506</v>
      </c>
      <c r="K239">
        <v>53</v>
      </c>
    </row>
    <row r="240" spans="1:11" x14ac:dyDescent="0.25">
      <c r="A240" s="37" t="s">
        <v>492</v>
      </c>
      <c r="B240" s="37" t="s">
        <v>631</v>
      </c>
      <c r="C240" t="s">
        <v>492</v>
      </c>
      <c r="D240" t="s">
        <v>11</v>
      </c>
      <c r="E240" t="s">
        <v>514</v>
      </c>
      <c r="F240" t="s">
        <v>10</v>
      </c>
      <c r="G240" t="s">
        <v>513</v>
      </c>
      <c r="H240" t="s">
        <v>28</v>
      </c>
      <c r="I240" t="s">
        <v>56</v>
      </c>
      <c r="J240" s="56" t="s">
        <v>507</v>
      </c>
      <c r="K240">
        <v>54</v>
      </c>
    </row>
    <row r="241" spans="1:11" x14ac:dyDescent="0.25">
      <c r="A241" s="37" t="s">
        <v>492</v>
      </c>
      <c r="B241" s="37" t="s">
        <v>631</v>
      </c>
      <c r="C241" t="s">
        <v>492</v>
      </c>
      <c r="D241" t="s">
        <v>11</v>
      </c>
      <c r="E241" t="s">
        <v>514</v>
      </c>
      <c r="F241" t="s">
        <v>10</v>
      </c>
      <c r="G241" t="s">
        <v>513</v>
      </c>
      <c r="H241" t="s">
        <v>28</v>
      </c>
      <c r="I241" t="s">
        <v>56</v>
      </c>
      <c r="J241" s="56" t="s">
        <v>508</v>
      </c>
      <c r="K241">
        <v>235</v>
      </c>
    </row>
    <row r="242" spans="1:11" x14ac:dyDescent="0.25">
      <c r="A242" s="37" t="s">
        <v>492</v>
      </c>
      <c r="B242" s="37" t="s">
        <v>631</v>
      </c>
      <c r="C242" t="s">
        <v>492</v>
      </c>
      <c r="D242" t="s">
        <v>5</v>
      </c>
      <c r="E242" t="s">
        <v>515</v>
      </c>
      <c r="F242" t="s">
        <v>10</v>
      </c>
      <c r="G242" t="s">
        <v>513</v>
      </c>
      <c r="H242" t="s">
        <v>33</v>
      </c>
      <c r="I242" t="s">
        <v>59</v>
      </c>
      <c r="J242" s="56">
        <v>1</v>
      </c>
      <c r="K242">
        <v>5264</v>
      </c>
    </row>
    <row r="243" spans="1:11" x14ac:dyDescent="0.25">
      <c r="A243" s="37" t="s">
        <v>492</v>
      </c>
      <c r="B243" s="37" t="s">
        <v>631</v>
      </c>
      <c r="C243" t="s">
        <v>492</v>
      </c>
      <c r="D243" t="s">
        <v>5</v>
      </c>
      <c r="E243" t="s">
        <v>515</v>
      </c>
      <c r="F243" t="s">
        <v>10</v>
      </c>
      <c r="G243" t="s">
        <v>513</v>
      </c>
      <c r="H243" t="s">
        <v>33</v>
      </c>
      <c r="I243" t="s">
        <v>59</v>
      </c>
      <c r="J243" s="56">
        <v>2</v>
      </c>
      <c r="K243">
        <v>895</v>
      </c>
    </row>
    <row r="244" spans="1:11" x14ac:dyDescent="0.25">
      <c r="A244" s="37" t="s">
        <v>492</v>
      </c>
      <c r="B244" s="37" t="s">
        <v>631</v>
      </c>
      <c r="C244" t="s">
        <v>492</v>
      </c>
      <c r="D244" t="s">
        <v>5</v>
      </c>
      <c r="E244" t="s">
        <v>515</v>
      </c>
      <c r="F244" t="s">
        <v>10</v>
      </c>
      <c r="G244" t="s">
        <v>513</v>
      </c>
      <c r="H244" t="s">
        <v>33</v>
      </c>
      <c r="I244" t="s">
        <v>59</v>
      </c>
      <c r="J244" s="56" t="s">
        <v>495</v>
      </c>
      <c r="K244">
        <v>458</v>
      </c>
    </row>
    <row r="245" spans="1:11" x14ac:dyDescent="0.25">
      <c r="A245" s="37" t="s">
        <v>492</v>
      </c>
      <c r="B245" s="37" t="s">
        <v>631</v>
      </c>
      <c r="C245" t="s">
        <v>492</v>
      </c>
      <c r="D245" t="s">
        <v>5</v>
      </c>
      <c r="E245" t="s">
        <v>515</v>
      </c>
      <c r="F245" t="s">
        <v>10</v>
      </c>
      <c r="G245" t="s">
        <v>513</v>
      </c>
      <c r="H245" t="s">
        <v>33</v>
      </c>
      <c r="I245" t="s">
        <v>59</v>
      </c>
      <c r="J245" s="56" t="s">
        <v>496</v>
      </c>
      <c r="K245">
        <v>187</v>
      </c>
    </row>
    <row r="246" spans="1:11" x14ac:dyDescent="0.25">
      <c r="A246" s="37" t="s">
        <v>492</v>
      </c>
      <c r="B246" s="37" t="s">
        <v>631</v>
      </c>
      <c r="C246" t="s">
        <v>492</v>
      </c>
      <c r="D246" t="s">
        <v>5</v>
      </c>
      <c r="E246" t="s">
        <v>515</v>
      </c>
      <c r="F246" t="s">
        <v>10</v>
      </c>
      <c r="G246" t="s">
        <v>513</v>
      </c>
      <c r="H246" t="s">
        <v>33</v>
      </c>
      <c r="I246" t="s">
        <v>59</v>
      </c>
      <c r="J246" s="56" t="s">
        <v>497</v>
      </c>
      <c r="K246">
        <v>77</v>
      </c>
    </row>
    <row r="247" spans="1:11" x14ac:dyDescent="0.25">
      <c r="A247" s="37" t="s">
        <v>492</v>
      </c>
      <c r="B247" s="37" t="s">
        <v>631</v>
      </c>
      <c r="C247" t="s">
        <v>492</v>
      </c>
      <c r="D247" t="s">
        <v>5</v>
      </c>
      <c r="E247" t="s">
        <v>515</v>
      </c>
      <c r="F247" t="s">
        <v>10</v>
      </c>
      <c r="G247" t="s">
        <v>513</v>
      </c>
      <c r="H247" t="s">
        <v>33</v>
      </c>
      <c r="I247" t="s">
        <v>59</v>
      </c>
      <c r="J247" s="56" t="s">
        <v>498</v>
      </c>
      <c r="K247">
        <v>73</v>
      </c>
    </row>
    <row r="248" spans="1:11" x14ac:dyDescent="0.25">
      <c r="A248" s="37" t="s">
        <v>492</v>
      </c>
      <c r="B248" s="37" t="s">
        <v>631</v>
      </c>
      <c r="C248" t="s">
        <v>492</v>
      </c>
      <c r="D248" t="s">
        <v>5</v>
      </c>
      <c r="E248" t="s">
        <v>515</v>
      </c>
      <c r="F248" t="s">
        <v>10</v>
      </c>
      <c r="G248" t="s">
        <v>513</v>
      </c>
      <c r="H248" t="s">
        <v>33</v>
      </c>
      <c r="I248" t="s">
        <v>59</v>
      </c>
      <c r="J248" s="56" t="s">
        <v>499</v>
      </c>
      <c r="K248">
        <v>98</v>
      </c>
    </row>
    <row r="249" spans="1:11" x14ac:dyDescent="0.25">
      <c r="A249" s="37" t="s">
        <v>492</v>
      </c>
      <c r="B249" s="37" t="s">
        <v>631</v>
      </c>
      <c r="C249" t="s">
        <v>492</v>
      </c>
      <c r="D249" t="s">
        <v>5</v>
      </c>
      <c r="E249" t="s">
        <v>515</v>
      </c>
      <c r="F249" t="s">
        <v>10</v>
      </c>
      <c r="G249" t="s">
        <v>513</v>
      </c>
      <c r="H249" t="s">
        <v>33</v>
      </c>
      <c r="I249" t="s">
        <v>59</v>
      </c>
      <c r="J249" s="56" t="s">
        <v>500</v>
      </c>
      <c r="K249">
        <v>2</v>
      </c>
    </row>
    <row r="250" spans="1:11" x14ac:dyDescent="0.25">
      <c r="A250" s="37" t="s">
        <v>492</v>
      </c>
      <c r="B250" s="37" t="s">
        <v>631</v>
      </c>
      <c r="C250" t="s">
        <v>492</v>
      </c>
      <c r="D250" t="s">
        <v>5</v>
      </c>
      <c r="E250" t="s">
        <v>515</v>
      </c>
      <c r="F250" t="s">
        <v>10</v>
      </c>
      <c r="G250" t="s">
        <v>513</v>
      </c>
      <c r="H250" t="s">
        <v>33</v>
      </c>
      <c r="I250" t="s">
        <v>59</v>
      </c>
      <c r="J250" s="56" t="s">
        <v>501</v>
      </c>
      <c r="K250">
        <v>195</v>
      </c>
    </row>
    <row r="251" spans="1:11" x14ac:dyDescent="0.25">
      <c r="A251" s="37" t="s">
        <v>492</v>
      </c>
      <c r="B251" s="37" t="s">
        <v>631</v>
      </c>
      <c r="C251" t="s">
        <v>492</v>
      </c>
      <c r="D251" t="s">
        <v>5</v>
      </c>
      <c r="E251" t="s">
        <v>515</v>
      </c>
      <c r="F251" t="s">
        <v>10</v>
      </c>
      <c r="G251" t="s">
        <v>513</v>
      </c>
      <c r="H251" t="s">
        <v>33</v>
      </c>
      <c r="I251" t="s">
        <v>59</v>
      </c>
      <c r="J251" s="56" t="s">
        <v>502</v>
      </c>
      <c r="K251">
        <v>87</v>
      </c>
    </row>
    <row r="252" spans="1:11" x14ac:dyDescent="0.25">
      <c r="A252" s="37" t="s">
        <v>492</v>
      </c>
      <c r="B252" s="37" t="s">
        <v>631</v>
      </c>
      <c r="C252" t="s">
        <v>492</v>
      </c>
      <c r="D252" t="s">
        <v>5</v>
      </c>
      <c r="E252" t="s">
        <v>515</v>
      </c>
      <c r="F252" t="s">
        <v>10</v>
      </c>
      <c r="G252" t="s">
        <v>513</v>
      </c>
      <c r="H252" t="s">
        <v>33</v>
      </c>
      <c r="I252" t="s">
        <v>59</v>
      </c>
      <c r="J252" s="56" t="s">
        <v>503</v>
      </c>
      <c r="K252">
        <v>81</v>
      </c>
    </row>
    <row r="253" spans="1:11" x14ac:dyDescent="0.25">
      <c r="A253" s="37" t="s">
        <v>492</v>
      </c>
      <c r="B253" s="37" t="s">
        <v>631</v>
      </c>
      <c r="C253" t="s">
        <v>492</v>
      </c>
      <c r="D253" t="s">
        <v>5</v>
      </c>
      <c r="E253" t="s">
        <v>515</v>
      </c>
      <c r="F253" t="s">
        <v>10</v>
      </c>
      <c r="G253" t="s">
        <v>513</v>
      </c>
      <c r="H253" t="s">
        <v>33</v>
      </c>
      <c r="I253" t="s">
        <v>59</v>
      </c>
      <c r="J253" s="56" t="s">
        <v>504</v>
      </c>
      <c r="K253">
        <v>202</v>
      </c>
    </row>
    <row r="254" spans="1:11" x14ac:dyDescent="0.25">
      <c r="A254" s="37" t="s">
        <v>492</v>
      </c>
      <c r="B254" s="37" t="s">
        <v>631</v>
      </c>
      <c r="C254" t="s">
        <v>492</v>
      </c>
      <c r="D254" t="s">
        <v>5</v>
      </c>
      <c r="E254" t="s">
        <v>515</v>
      </c>
      <c r="F254" t="s">
        <v>10</v>
      </c>
      <c r="G254" t="s">
        <v>513</v>
      </c>
      <c r="H254" t="s">
        <v>33</v>
      </c>
      <c r="I254" t="s">
        <v>59</v>
      </c>
      <c r="J254" s="56" t="s">
        <v>505</v>
      </c>
      <c r="K254">
        <v>30</v>
      </c>
    </row>
    <row r="255" spans="1:11" x14ac:dyDescent="0.25">
      <c r="A255" s="37" t="s">
        <v>492</v>
      </c>
      <c r="B255" s="37" t="s">
        <v>631</v>
      </c>
      <c r="C255" t="s">
        <v>492</v>
      </c>
      <c r="D255" t="s">
        <v>5</v>
      </c>
      <c r="E255" t="s">
        <v>515</v>
      </c>
      <c r="F255" t="s">
        <v>10</v>
      </c>
      <c r="G255" t="s">
        <v>513</v>
      </c>
      <c r="H255" t="s">
        <v>33</v>
      </c>
      <c r="I255" t="s">
        <v>59</v>
      </c>
      <c r="J255" s="56" t="s">
        <v>506</v>
      </c>
      <c r="K255">
        <v>38</v>
      </c>
    </row>
    <row r="256" spans="1:11" x14ac:dyDescent="0.25">
      <c r="A256" s="37" t="s">
        <v>492</v>
      </c>
      <c r="B256" s="37" t="s">
        <v>631</v>
      </c>
      <c r="C256" t="s">
        <v>492</v>
      </c>
      <c r="D256" t="s">
        <v>5</v>
      </c>
      <c r="E256" t="s">
        <v>515</v>
      </c>
      <c r="F256" t="s">
        <v>10</v>
      </c>
      <c r="G256" t="s">
        <v>513</v>
      </c>
      <c r="H256" t="s">
        <v>33</v>
      </c>
      <c r="I256" t="s">
        <v>59</v>
      </c>
      <c r="J256" s="56" t="s">
        <v>507</v>
      </c>
      <c r="K256">
        <v>52</v>
      </c>
    </row>
    <row r="257" spans="1:11" x14ac:dyDescent="0.25">
      <c r="A257" s="37" t="s">
        <v>492</v>
      </c>
      <c r="B257" s="37" t="s">
        <v>631</v>
      </c>
      <c r="C257" t="s">
        <v>492</v>
      </c>
      <c r="D257" t="s">
        <v>5</v>
      </c>
      <c r="E257" t="s">
        <v>515</v>
      </c>
      <c r="F257" t="s">
        <v>10</v>
      </c>
      <c r="G257" t="s">
        <v>513</v>
      </c>
      <c r="H257" t="s">
        <v>33</v>
      </c>
      <c r="I257" t="s">
        <v>59</v>
      </c>
      <c r="J257" s="56" t="s">
        <v>508</v>
      </c>
      <c r="K257">
        <v>210</v>
      </c>
    </row>
    <row r="258" spans="1:11" x14ac:dyDescent="0.25">
      <c r="A258" s="37" t="s">
        <v>492</v>
      </c>
      <c r="B258" s="37" t="s">
        <v>631</v>
      </c>
      <c r="C258" t="s">
        <v>492</v>
      </c>
      <c r="D258" t="s">
        <v>18</v>
      </c>
      <c r="E258" t="s">
        <v>511</v>
      </c>
      <c r="F258" t="s">
        <v>10</v>
      </c>
      <c r="G258" t="s">
        <v>513</v>
      </c>
      <c r="H258" t="s">
        <v>51</v>
      </c>
      <c r="I258" t="s">
        <v>184</v>
      </c>
      <c r="J258" s="56">
        <v>1</v>
      </c>
      <c r="K258">
        <v>13794</v>
      </c>
    </row>
    <row r="259" spans="1:11" x14ac:dyDescent="0.25">
      <c r="A259" s="37" t="s">
        <v>492</v>
      </c>
      <c r="B259" s="37" t="s">
        <v>631</v>
      </c>
      <c r="C259" t="s">
        <v>492</v>
      </c>
      <c r="D259" t="s">
        <v>18</v>
      </c>
      <c r="E259" t="s">
        <v>511</v>
      </c>
      <c r="F259" t="s">
        <v>10</v>
      </c>
      <c r="G259" t="s">
        <v>513</v>
      </c>
      <c r="H259" t="s">
        <v>51</v>
      </c>
      <c r="I259" t="s">
        <v>184</v>
      </c>
      <c r="J259" s="56">
        <v>2</v>
      </c>
      <c r="K259">
        <v>2345</v>
      </c>
    </row>
    <row r="260" spans="1:11" x14ac:dyDescent="0.25">
      <c r="A260" s="37" t="s">
        <v>492</v>
      </c>
      <c r="B260" s="37" t="s">
        <v>631</v>
      </c>
      <c r="C260" t="s">
        <v>492</v>
      </c>
      <c r="D260" t="s">
        <v>18</v>
      </c>
      <c r="E260" t="s">
        <v>511</v>
      </c>
      <c r="F260" t="s">
        <v>10</v>
      </c>
      <c r="G260" t="s">
        <v>513</v>
      </c>
      <c r="H260" t="s">
        <v>51</v>
      </c>
      <c r="I260" t="s">
        <v>184</v>
      </c>
      <c r="J260" s="56" t="s">
        <v>495</v>
      </c>
      <c r="K260">
        <v>1078</v>
      </c>
    </row>
    <row r="261" spans="1:11" x14ac:dyDescent="0.25">
      <c r="A261" s="37" t="s">
        <v>492</v>
      </c>
      <c r="B261" s="37" t="s">
        <v>631</v>
      </c>
      <c r="C261" t="s">
        <v>492</v>
      </c>
      <c r="D261" t="s">
        <v>18</v>
      </c>
      <c r="E261" t="s">
        <v>511</v>
      </c>
      <c r="F261" t="s">
        <v>10</v>
      </c>
      <c r="G261" t="s">
        <v>513</v>
      </c>
      <c r="H261" t="s">
        <v>51</v>
      </c>
      <c r="I261" t="s">
        <v>184</v>
      </c>
      <c r="J261" s="56" t="s">
        <v>496</v>
      </c>
      <c r="K261">
        <v>493</v>
      </c>
    </row>
    <row r="262" spans="1:11" x14ac:dyDescent="0.25">
      <c r="A262" s="37" t="s">
        <v>492</v>
      </c>
      <c r="B262" s="37" t="s">
        <v>631</v>
      </c>
      <c r="C262" t="s">
        <v>492</v>
      </c>
      <c r="D262" t="s">
        <v>18</v>
      </c>
      <c r="E262" t="s">
        <v>511</v>
      </c>
      <c r="F262" t="s">
        <v>10</v>
      </c>
      <c r="G262" t="s">
        <v>513</v>
      </c>
      <c r="H262" t="s">
        <v>51</v>
      </c>
      <c r="I262" t="s">
        <v>184</v>
      </c>
      <c r="J262" s="56" t="s">
        <v>497</v>
      </c>
      <c r="K262">
        <v>220</v>
      </c>
    </row>
    <row r="263" spans="1:11" x14ac:dyDescent="0.25">
      <c r="A263" s="37" t="s">
        <v>492</v>
      </c>
      <c r="B263" s="37" t="s">
        <v>631</v>
      </c>
      <c r="C263" t="s">
        <v>492</v>
      </c>
      <c r="D263" t="s">
        <v>18</v>
      </c>
      <c r="E263" t="s">
        <v>511</v>
      </c>
      <c r="F263" t="s">
        <v>10</v>
      </c>
      <c r="G263" t="s">
        <v>513</v>
      </c>
      <c r="H263" t="s">
        <v>51</v>
      </c>
      <c r="I263" t="s">
        <v>184</v>
      </c>
      <c r="J263" s="56" t="s">
        <v>498</v>
      </c>
      <c r="K263">
        <v>206</v>
      </c>
    </row>
    <row r="264" spans="1:11" x14ac:dyDescent="0.25">
      <c r="A264" s="37" t="s">
        <v>492</v>
      </c>
      <c r="B264" s="37" t="s">
        <v>631</v>
      </c>
      <c r="C264" t="s">
        <v>492</v>
      </c>
      <c r="D264" t="s">
        <v>18</v>
      </c>
      <c r="E264" t="s">
        <v>511</v>
      </c>
      <c r="F264" t="s">
        <v>10</v>
      </c>
      <c r="G264" t="s">
        <v>513</v>
      </c>
      <c r="H264" t="s">
        <v>51</v>
      </c>
      <c r="I264" t="s">
        <v>184</v>
      </c>
      <c r="J264" s="56" t="s">
        <v>499</v>
      </c>
      <c r="K264">
        <v>339</v>
      </c>
    </row>
    <row r="265" spans="1:11" x14ac:dyDescent="0.25">
      <c r="A265" s="37" t="s">
        <v>492</v>
      </c>
      <c r="B265" s="37" t="s">
        <v>631</v>
      </c>
      <c r="C265" t="s">
        <v>492</v>
      </c>
      <c r="D265" t="s">
        <v>18</v>
      </c>
      <c r="E265" t="s">
        <v>511</v>
      </c>
      <c r="F265" t="s">
        <v>10</v>
      </c>
      <c r="G265" t="s">
        <v>513</v>
      </c>
      <c r="H265" t="s">
        <v>51</v>
      </c>
      <c r="I265" t="s">
        <v>184</v>
      </c>
      <c r="J265" s="56" t="s">
        <v>500</v>
      </c>
      <c r="K265">
        <v>9</v>
      </c>
    </row>
    <row r="266" spans="1:11" x14ac:dyDescent="0.25">
      <c r="A266" s="37" t="s">
        <v>492</v>
      </c>
      <c r="B266" s="37" t="s">
        <v>631</v>
      </c>
      <c r="C266" t="s">
        <v>492</v>
      </c>
      <c r="D266" t="s">
        <v>18</v>
      </c>
      <c r="E266" t="s">
        <v>511</v>
      </c>
      <c r="F266" t="s">
        <v>10</v>
      </c>
      <c r="G266" t="s">
        <v>513</v>
      </c>
      <c r="H266" t="s">
        <v>51</v>
      </c>
      <c r="I266" t="s">
        <v>184</v>
      </c>
      <c r="J266" s="56" t="s">
        <v>501</v>
      </c>
      <c r="K266">
        <v>487</v>
      </c>
    </row>
    <row r="267" spans="1:11" x14ac:dyDescent="0.25">
      <c r="A267" s="37" t="s">
        <v>492</v>
      </c>
      <c r="B267" s="37" t="s">
        <v>631</v>
      </c>
      <c r="C267" t="s">
        <v>492</v>
      </c>
      <c r="D267" t="s">
        <v>18</v>
      </c>
      <c r="E267" t="s">
        <v>511</v>
      </c>
      <c r="F267" t="s">
        <v>10</v>
      </c>
      <c r="G267" t="s">
        <v>513</v>
      </c>
      <c r="H267" t="s">
        <v>51</v>
      </c>
      <c r="I267" t="s">
        <v>184</v>
      </c>
      <c r="J267" s="56" t="s">
        <v>502</v>
      </c>
      <c r="K267">
        <v>209</v>
      </c>
    </row>
    <row r="268" spans="1:11" x14ac:dyDescent="0.25">
      <c r="A268" s="37" t="s">
        <v>492</v>
      </c>
      <c r="B268" s="37" t="s">
        <v>631</v>
      </c>
      <c r="C268" t="s">
        <v>492</v>
      </c>
      <c r="D268" t="s">
        <v>18</v>
      </c>
      <c r="E268" t="s">
        <v>511</v>
      </c>
      <c r="F268" t="s">
        <v>10</v>
      </c>
      <c r="G268" t="s">
        <v>513</v>
      </c>
      <c r="H268" t="s">
        <v>51</v>
      </c>
      <c r="I268" t="s">
        <v>184</v>
      </c>
      <c r="J268" s="56" t="s">
        <v>503</v>
      </c>
      <c r="K268">
        <v>221</v>
      </c>
    </row>
    <row r="269" spans="1:11" x14ac:dyDescent="0.25">
      <c r="A269" s="37" t="s">
        <v>492</v>
      </c>
      <c r="B269" s="37" t="s">
        <v>631</v>
      </c>
      <c r="C269" t="s">
        <v>492</v>
      </c>
      <c r="D269" t="s">
        <v>18</v>
      </c>
      <c r="E269" t="s">
        <v>511</v>
      </c>
      <c r="F269" t="s">
        <v>10</v>
      </c>
      <c r="G269" t="s">
        <v>513</v>
      </c>
      <c r="H269" t="s">
        <v>51</v>
      </c>
      <c r="I269" t="s">
        <v>184</v>
      </c>
      <c r="J269" s="56" t="s">
        <v>504</v>
      </c>
      <c r="K269">
        <v>532</v>
      </c>
    </row>
    <row r="270" spans="1:11" x14ac:dyDescent="0.25">
      <c r="A270" s="37" t="s">
        <v>492</v>
      </c>
      <c r="B270" s="37" t="s">
        <v>631</v>
      </c>
      <c r="C270" t="s">
        <v>492</v>
      </c>
      <c r="D270" t="s">
        <v>18</v>
      </c>
      <c r="E270" t="s">
        <v>511</v>
      </c>
      <c r="F270" t="s">
        <v>10</v>
      </c>
      <c r="G270" t="s">
        <v>513</v>
      </c>
      <c r="H270" t="s">
        <v>51</v>
      </c>
      <c r="I270" t="s">
        <v>184</v>
      </c>
      <c r="J270" s="56" t="s">
        <v>505</v>
      </c>
      <c r="K270">
        <v>85</v>
      </c>
    </row>
    <row r="271" spans="1:11" x14ac:dyDescent="0.25">
      <c r="A271" s="37" t="s">
        <v>492</v>
      </c>
      <c r="B271" s="37" t="s">
        <v>631</v>
      </c>
      <c r="C271" t="s">
        <v>492</v>
      </c>
      <c r="D271" t="s">
        <v>18</v>
      </c>
      <c r="E271" t="s">
        <v>511</v>
      </c>
      <c r="F271" t="s">
        <v>10</v>
      </c>
      <c r="G271" t="s">
        <v>513</v>
      </c>
      <c r="H271" t="s">
        <v>51</v>
      </c>
      <c r="I271" t="s">
        <v>184</v>
      </c>
      <c r="J271" s="56" t="s">
        <v>506</v>
      </c>
      <c r="K271">
        <v>95</v>
      </c>
    </row>
    <row r="272" spans="1:11" x14ac:dyDescent="0.25">
      <c r="A272" s="37" t="s">
        <v>492</v>
      </c>
      <c r="B272" s="37" t="s">
        <v>631</v>
      </c>
      <c r="C272" t="s">
        <v>492</v>
      </c>
      <c r="D272" t="s">
        <v>18</v>
      </c>
      <c r="E272" t="s">
        <v>511</v>
      </c>
      <c r="F272" t="s">
        <v>10</v>
      </c>
      <c r="G272" t="s">
        <v>513</v>
      </c>
      <c r="H272" t="s">
        <v>51</v>
      </c>
      <c r="I272" t="s">
        <v>184</v>
      </c>
      <c r="J272" s="56" t="s">
        <v>507</v>
      </c>
      <c r="K272">
        <v>140</v>
      </c>
    </row>
    <row r="273" spans="1:11" x14ac:dyDescent="0.25">
      <c r="A273" s="37" t="s">
        <v>492</v>
      </c>
      <c r="B273" s="37" t="s">
        <v>631</v>
      </c>
      <c r="C273" t="s">
        <v>492</v>
      </c>
      <c r="D273" t="s">
        <v>18</v>
      </c>
      <c r="E273" t="s">
        <v>511</v>
      </c>
      <c r="F273" t="s">
        <v>10</v>
      </c>
      <c r="G273" t="s">
        <v>513</v>
      </c>
      <c r="H273" t="s">
        <v>51</v>
      </c>
      <c r="I273" t="s">
        <v>184</v>
      </c>
      <c r="J273" s="56" t="s">
        <v>508</v>
      </c>
      <c r="K273">
        <v>576</v>
      </c>
    </row>
    <row r="274" spans="1:11" x14ac:dyDescent="0.25">
      <c r="A274" s="37" t="s">
        <v>492</v>
      </c>
      <c r="B274" s="37" t="s">
        <v>631</v>
      </c>
      <c r="C274" t="s">
        <v>492</v>
      </c>
      <c r="D274" t="s">
        <v>8</v>
      </c>
      <c r="E274" t="s">
        <v>493</v>
      </c>
      <c r="F274" t="s">
        <v>10</v>
      </c>
      <c r="G274" t="s">
        <v>513</v>
      </c>
      <c r="H274" t="s">
        <v>295</v>
      </c>
      <c r="I274" t="s">
        <v>98</v>
      </c>
      <c r="J274" s="56">
        <v>1</v>
      </c>
      <c r="K274">
        <v>3676</v>
      </c>
    </row>
    <row r="275" spans="1:11" x14ac:dyDescent="0.25">
      <c r="A275" s="37" t="s">
        <v>492</v>
      </c>
      <c r="B275" s="37" t="s">
        <v>631</v>
      </c>
      <c r="C275" t="s">
        <v>492</v>
      </c>
      <c r="D275" t="s">
        <v>8</v>
      </c>
      <c r="E275" t="s">
        <v>493</v>
      </c>
      <c r="F275" t="s">
        <v>10</v>
      </c>
      <c r="G275" t="s">
        <v>513</v>
      </c>
      <c r="H275" t="s">
        <v>295</v>
      </c>
      <c r="I275" t="s">
        <v>98</v>
      </c>
      <c r="J275" s="56">
        <v>2</v>
      </c>
      <c r="K275">
        <v>625</v>
      </c>
    </row>
    <row r="276" spans="1:11" x14ac:dyDescent="0.25">
      <c r="A276" s="37" t="s">
        <v>492</v>
      </c>
      <c r="B276" s="37" t="s">
        <v>631</v>
      </c>
      <c r="C276" t="s">
        <v>492</v>
      </c>
      <c r="D276" t="s">
        <v>8</v>
      </c>
      <c r="E276" t="s">
        <v>493</v>
      </c>
      <c r="F276" t="s">
        <v>10</v>
      </c>
      <c r="G276" t="s">
        <v>513</v>
      </c>
      <c r="H276" t="s">
        <v>295</v>
      </c>
      <c r="I276" t="s">
        <v>98</v>
      </c>
      <c r="J276" s="56" t="s">
        <v>495</v>
      </c>
      <c r="K276">
        <v>297</v>
      </c>
    </row>
    <row r="277" spans="1:11" x14ac:dyDescent="0.25">
      <c r="A277" s="37" t="s">
        <v>492</v>
      </c>
      <c r="B277" s="37" t="s">
        <v>631</v>
      </c>
      <c r="C277" t="s">
        <v>492</v>
      </c>
      <c r="D277" t="s">
        <v>8</v>
      </c>
      <c r="E277" t="s">
        <v>493</v>
      </c>
      <c r="F277" t="s">
        <v>10</v>
      </c>
      <c r="G277" t="s">
        <v>513</v>
      </c>
      <c r="H277" t="s">
        <v>295</v>
      </c>
      <c r="I277" t="s">
        <v>98</v>
      </c>
      <c r="J277" s="56" t="s">
        <v>496</v>
      </c>
      <c r="K277">
        <v>136</v>
      </c>
    </row>
    <row r="278" spans="1:11" x14ac:dyDescent="0.25">
      <c r="A278" s="37" t="s">
        <v>492</v>
      </c>
      <c r="B278" s="37" t="s">
        <v>631</v>
      </c>
      <c r="C278" t="s">
        <v>492</v>
      </c>
      <c r="D278" t="s">
        <v>8</v>
      </c>
      <c r="E278" t="s">
        <v>493</v>
      </c>
      <c r="F278" t="s">
        <v>10</v>
      </c>
      <c r="G278" t="s">
        <v>513</v>
      </c>
      <c r="H278" t="s">
        <v>295</v>
      </c>
      <c r="I278" t="s">
        <v>98</v>
      </c>
      <c r="J278" s="56" t="s">
        <v>497</v>
      </c>
      <c r="K278">
        <v>33</v>
      </c>
    </row>
    <row r="279" spans="1:11" x14ac:dyDescent="0.25">
      <c r="A279" s="37" t="s">
        <v>492</v>
      </c>
      <c r="B279" s="37" t="s">
        <v>631</v>
      </c>
      <c r="C279" t="s">
        <v>492</v>
      </c>
      <c r="D279" t="s">
        <v>8</v>
      </c>
      <c r="E279" t="s">
        <v>493</v>
      </c>
      <c r="F279" t="s">
        <v>10</v>
      </c>
      <c r="G279" t="s">
        <v>513</v>
      </c>
      <c r="H279" t="s">
        <v>295</v>
      </c>
      <c r="I279" t="s">
        <v>98</v>
      </c>
      <c r="J279" s="56" t="s">
        <v>498</v>
      </c>
      <c r="K279">
        <v>55</v>
      </c>
    </row>
    <row r="280" spans="1:11" x14ac:dyDescent="0.25">
      <c r="A280" s="37" t="s">
        <v>492</v>
      </c>
      <c r="B280" s="37" t="s">
        <v>631</v>
      </c>
      <c r="C280" t="s">
        <v>492</v>
      </c>
      <c r="D280" t="s">
        <v>8</v>
      </c>
      <c r="E280" t="s">
        <v>493</v>
      </c>
      <c r="F280" t="s">
        <v>10</v>
      </c>
      <c r="G280" t="s">
        <v>513</v>
      </c>
      <c r="H280" t="s">
        <v>295</v>
      </c>
      <c r="I280" t="s">
        <v>98</v>
      </c>
      <c r="J280" s="56" t="s">
        <v>499</v>
      </c>
      <c r="K280">
        <v>103</v>
      </c>
    </row>
    <row r="281" spans="1:11" x14ac:dyDescent="0.25">
      <c r="A281" s="37" t="s">
        <v>492</v>
      </c>
      <c r="B281" s="37" t="s">
        <v>631</v>
      </c>
      <c r="C281" t="s">
        <v>492</v>
      </c>
      <c r="D281" t="s">
        <v>8</v>
      </c>
      <c r="E281" t="s">
        <v>493</v>
      </c>
      <c r="F281" t="s">
        <v>10</v>
      </c>
      <c r="G281" t="s">
        <v>513</v>
      </c>
      <c r="H281" t="s">
        <v>295</v>
      </c>
      <c r="I281" t="s">
        <v>98</v>
      </c>
      <c r="J281" s="56" t="s">
        <v>500</v>
      </c>
      <c r="K281">
        <v>1</v>
      </c>
    </row>
    <row r="282" spans="1:11" x14ac:dyDescent="0.25">
      <c r="A282" s="37" t="s">
        <v>492</v>
      </c>
      <c r="B282" s="37" t="s">
        <v>631</v>
      </c>
      <c r="C282" t="s">
        <v>492</v>
      </c>
      <c r="D282" t="s">
        <v>8</v>
      </c>
      <c r="E282" t="s">
        <v>493</v>
      </c>
      <c r="F282" t="s">
        <v>10</v>
      </c>
      <c r="G282" t="s">
        <v>513</v>
      </c>
      <c r="H282" t="s">
        <v>295</v>
      </c>
      <c r="I282" t="s">
        <v>98</v>
      </c>
      <c r="J282" s="56" t="s">
        <v>501</v>
      </c>
      <c r="K282">
        <v>103</v>
      </c>
    </row>
    <row r="283" spans="1:11" x14ac:dyDescent="0.25">
      <c r="A283" s="37" t="s">
        <v>492</v>
      </c>
      <c r="B283" s="37" t="s">
        <v>631</v>
      </c>
      <c r="C283" t="s">
        <v>492</v>
      </c>
      <c r="D283" t="s">
        <v>8</v>
      </c>
      <c r="E283" t="s">
        <v>493</v>
      </c>
      <c r="F283" t="s">
        <v>10</v>
      </c>
      <c r="G283" t="s">
        <v>513</v>
      </c>
      <c r="H283" t="s">
        <v>295</v>
      </c>
      <c r="I283" t="s">
        <v>98</v>
      </c>
      <c r="J283" s="56" t="s">
        <v>502</v>
      </c>
      <c r="K283">
        <v>79</v>
      </c>
    </row>
    <row r="284" spans="1:11" x14ac:dyDescent="0.25">
      <c r="A284" s="37" t="s">
        <v>492</v>
      </c>
      <c r="B284" s="37" t="s">
        <v>631</v>
      </c>
      <c r="C284" t="s">
        <v>492</v>
      </c>
      <c r="D284" t="s">
        <v>8</v>
      </c>
      <c r="E284" t="s">
        <v>493</v>
      </c>
      <c r="F284" t="s">
        <v>10</v>
      </c>
      <c r="G284" t="s">
        <v>513</v>
      </c>
      <c r="H284" t="s">
        <v>295</v>
      </c>
      <c r="I284" t="s">
        <v>98</v>
      </c>
      <c r="J284" s="56" t="s">
        <v>503</v>
      </c>
      <c r="K284">
        <v>46</v>
      </c>
    </row>
    <row r="285" spans="1:11" x14ac:dyDescent="0.25">
      <c r="A285" s="37" t="s">
        <v>492</v>
      </c>
      <c r="B285" s="37" t="s">
        <v>631</v>
      </c>
      <c r="C285" t="s">
        <v>492</v>
      </c>
      <c r="D285" t="s">
        <v>8</v>
      </c>
      <c r="E285" t="s">
        <v>493</v>
      </c>
      <c r="F285" t="s">
        <v>10</v>
      </c>
      <c r="G285" t="s">
        <v>513</v>
      </c>
      <c r="H285" t="s">
        <v>295</v>
      </c>
      <c r="I285" t="s">
        <v>98</v>
      </c>
      <c r="J285" s="56" t="s">
        <v>504</v>
      </c>
      <c r="K285">
        <v>127</v>
      </c>
    </row>
    <row r="286" spans="1:11" x14ac:dyDescent="0.25">
      <c r="A286" s="37" t="s">
        <v>492</v>
      </c>
      <c r="B286" s="37" t="s">
        <v>631</v>
      </c>
      <c r="C286" t="s">
        <v>492</v>
      </c>
      <c r="D286" t="s">
        <v>8</v>
      </c>
      <c r="E286" t="s">
        <v>493</v>
      </c>
      <c r="F286" t="s">
        <v>10</v>
      </c>
      <c r="G286" t="s">
        <v>513</v>
      </c>
      <c r="H286" t="s">
        <v>295</v>
      </c>
      <c r="I286" t="s">
        <v>98</v>
      </c>
      <c r="J286" s="56" t="s">
        <v>505</v>
      </c>
      <c r="K286">
        <v>24</v>
      </c>
    </row>
    <row r="287" spans="1:11" x14ac:dyDescent="0.25">
      <c r="A287" s="37" t="s">
        <v>492</v>
      </c>
      <c r="B287" s="37" t="s">
        <v>631</v>
      </c>
      <c r="C287" t="s">
        <v>492</v>
      </c>
      <c r="D287" t="s">
        <v>8</v>
      </c>
      <c r="E287" t="s">
        <v>493</v>
      </c>
      <c r="F287" t="s">
        <v>10</v>
      </c>
      <c r="G287" t="s">
        <v>513</v>
      </c>
      <c r="H287" t="s">
        <v>295</v>
      </c>
      <c r="I287" t="s">
        <v>98</v>
      </c>
      <c r="J287" s="56" t="s">
        <v>506</v>
      </c>
      <c r="K287">
        <v>24</v>
      </c>
    </row>
    <row r="288" spans="1:11" x14ac:dyDescent="0.25">
      <c r="A288" s="37" t="s">
        <v>492</v>
      </c>
      <c r="B288" s="37" t="s">
        <v>631</v>
      </c>
      <c r="C288" t="s">
        <v>492</v>
      </c>
      <c r="D288" t="s">
        <v>8</v>
      </c>
      <c r="E288" t="s">
        <v>493</v>
      </c>
      <c r="F288" t="s">
        <v>10</v>
      </c>
      <c r="G288" t="s">
        <v>513</v>
      </c>
      <c r="H288" t="s">
        <v>295</v>
      </c>
      <c r="I288" t="s">
        <v>98</v>
      </c>
      <c r="J288" s="56" t="s">
        <v>507</v>
      </c>
      <c r="K288">
        <v>46</v>
      </c>
    </row>
    <row r="289" spans="1:11" x14ac:dyDescent="0.25">
      <c r="A289" s="37" t="s">
        <v>492</v>
      </c>
      <c r="B289" s="37" t="s">
        <v>631</v>
      </c>
      <c r="C289" t="s">
        <v>492</v>
      </c>
      <c r="D289" t="s">
        <v>8</v>
      </c>
      <c r="E289" t="s">
        <v>493</v>
      </c>
      <c r="F289" t="s">
        <v>10</v>
      </c>
      <c r="G289" t="s">
        <v>513</v>
      </c>
      <c r="H289" t="s">
        <v>295</v>
      </c>
      <c r="I289" t="s">
        <v>98</v>
      </c>
      <c r="J289" s="56" t="s">
        <v>508</v>
      </c>
      <c r="K289">
        <v>176</v>
      </c>
    </row>
    <row r="290" spans="1:11" x14ac:dyDescent="0.25">
      <c r="A290" s="37" t="s">
        <v>492</v>
      </c>
      <c r="B290" s="37" t="s">
        <v>631</v>
      </c>
      <c r="C290" t="s">
        <v>492</v>
      </c>
      <c r="D290" t="s">
        <v>11</v>
      </c>
      <c r="E290" t="s">
        <v>514</v>
      </c>
      <c r="F290" t="s">
        <v>21</v>
      </c>
      <c r="G290" t="s">
        <v>516</v>
      </c>
      <c r="H290" t="s">
        <v>22</v>
      </c>
      <c r="I290" t="s">
        <v>75</v>
      </c>
      <c r="J290" s="56">
        <v>1</v>
      </c>
      <c r="K290">
        <v>5072</v>
      </c>
    </row>
    <row r="291" spans="1:11" x14ac:dyDescent="0.25">
      <c r="A291" s="37" t="s">
        <v>492</v>
      </c>
      <c r="B291" s="37" t="s">
        <v>631</v>
      </c>
      <c r="C291" t="s">
        <v>492</v>
      </c>
      <c r="D291" t="s">
        <v>11</v>
      </c>
      <c r="E291" t="s">
        <v>514</v>
      </c>
      <c r="F291" t="s">
        <v>21</v>
      </c>
      <c r="G291" t="s">
        <v>516</v>
      </c>
      <c r="H291" t="s">
        <v>22</v>
      </c>
      <c r="I291" t="s">
        <v>75</v>
      </c>
      <c r="J291" s="56">
        <v>2</v>
      </c>
      <c r="K291">
        <v>374</v>
      </c>
    </row>
    <row r="292" spans="1:11" x14ac:dyDescent="0.25">
      <c r="A292" s="37" t="s">
        <v>492</v>
      </c>
      <c r="B292" s="37" t="s">
        <v>631</v>
      </c>
      <c r="C292" t="s">
        <v>492</v>
      </c>
      <c r="D292" t="s">
        <v>11</v>
      </c>
      <c r="E292" t="s">
        <v>514</v>
      </c>
      <c r="F292" t="s">
        <v>21</v>
      </c>
      <c r="G292" t="s">
        <v>516</v>
      </c>
      <c r="H292" t="s">
        <v>22</v>
      </c>
      <c r="I292" t="s">
        <v>75</v>
      </c>
      <c r="J292" s="56" t="s">
        <v>495</v>
      </c>
      <c r="K292">
        <v>227</v>
      </c>
    </row>
    <row r="293" spans="1:11" x14ac:dyDescent="0.25">
      <c r="A293" s="37" t="s">
        <v>492</v>
      </c>
      <c r="B293" s="37" t="s">
        <v>631</v>
      </c>
      <c r="C293" t="s">
        <v>492</v>
      </c>
      <c r="D293" t="s">
        <v>11</v>
      </c>
      <c r="E293" t="s">
        <v>514</v>
      </c>
      <c r="F293" t="s">
        <v>21</v>
      </c>
      <c r="G293" t="s">
        <v>516</v>
      </c>
      <c r="H293" t="s">
        <v>22</v>
      </c>
      <c r="I293" t="s">
        <v>75</v>
      </c>
      <c r="J293" s="56" t="s">
        <v>496</v>
      </c>
      <c r="K293">
        <v>72</v>
      </c>
    </row>
    <row r="294" spans="1:11" x14ac:dyDescent="0.25">
      <c r="A294" s="37" t="s">
        <v>492</v>
      </c>
      <c r="B294" s="37" t="s">
        <v>631</v>
      </c>
      <c r="C294" t="s">
        <v>492</v>
      </c>
      <c r="D294" t="s">
        <v>11</v>
      </c>
      <c r="E294" t="s">
        <v>514</v>
      </c>
      <c r="F294" t="s">
        <v>21</v>
      </c>
      <c r="G294" t="s">
        <v>516</v>
      </c>
      <c r="H294" t="s">
        <v>22</v>
      </c>
      <c r="I294" t="s">
        <v>75</v>
      </c>
      <c r="J294" s="56" t="s">
        <v>497</v>
      </c>
      <c r="K294">
        <v>21</v>
      </c>
    </row>
    <row r="295" spans="1:11" x14ac:dyDescent="0.25">
      <c r="A295" s="37" t="s">
        <v>492</v>
      </c>
      <c r="B295" s="37" t="s">
        <v>631</v>
      </c>
      <c r="C295" t="s">
        <v>492</v>
      </c>
      <c r="D295" t="s">
        <v>11</v>
      </c>
      <c r="E295" t="s">
        <v>514</v>
      </c>
      <c r="F295" t="s">
        <v>21</v>
      </c>
      <c r="G295" t="s">
        <v>516</v>
      </c>
      <c r="H295" t="s">
        <v>22</v>
      </c>
      <c r="I295" t="s">
        <v>75</v>
      </c>
      <c r="J295" s="56" t="s">
        <v>498</v>
      </c>
      <c r="K295">
        <v>17</v>
      </c>
    </row>
    <row r="296" spans="1:11" x14ac:dyDescent="0.25">
      <c r="A296" s="37" t="s">
        <v>492</v>
      </c>
      <c r="B296" s="37" t="s">
        <v>631</v>
      </c>
      <c r="C296" t="s">
        <v>492</v>
      </c>
      <c r="D296" t="s">
        <v>11</v>
      </c>
      <c r="E296" t="s">
        <v>514</v>
      </c>
      <c r="F296" t="s">
        <v>21</v>
      </c>
      <c r="G296" t="s">
        <v>516</v>
      </c>
      <c r="H296" t="s">
        <v>22</v>
      </c>
      <c r="I296" t="s">
        <v>75</v>
      </c>
      <c r="J296" s="56" t="s">
        <v>499</v>
      </c>
      <c r="K296">
        <v>25</v>
      </c>
    </row>
    <row r="297" spans="1:11" x14ac:dyDescent="0.25">
      <c r="A297" s="37" t="s">
        <v>492</v>
      </c>
      <c r="B297" s="37" t="s">
        <v>631</v>
      </c>
      <c r="C297" t="s">
        <v>492</v>
      </c>
      <c r="D297" t="s">
        <v>11</v>
      </c>
      <c r="E297" t="s">
        <v>514</v>
      </c>
      <c r="F297" t="s">
        <v>21</v>
      </c>
      <c r="G297" t="s">
        <v>516</v>
      </c>
      <c r="H297" t="s">
        <v>22</v>
      </c>
      <c r="I297" t="s">
        <v>75</v>
      </c>
      <c r="J297" s="56" t="s">
        <v>500</v>
      </c>
      <c r="K297">
        <v>12</v>
      </c>
    </row>
    <row r="298" spans="1:11" x14ac:dyDescent="0.25">
      <c r="A298" s="37" t="s">
        <v>492</v>
      </c>
      <c r="B298" s="37" t="s">
        <v>631</v>
      </c>
      <c r="C298" t="s">
        <v>492</v>
      </c>
      <c r="D298" t="s">
        <v>11</v>
      </c>
      <c r="E298" t="s">
        <v>514</v>
      </c>
      <c r="F298" t="s">
        <v>21</v>
      </c>
      <c r="G298" t="s">
        <v>516</v>
      </c>
      <c r="H298" t="s">
        <v>22</v>
      </c>
      <c r="I298" t="s">
        <v>75</v>
      </c>
      <c r="J298" s="56" t="s">
        <v>501</v>
      </c>
      <c r="K298">
        <v>42</v>
      </c>
    </row>
    <row r="299" spans="1:11" x14ac:dyDescent="0.25">
      <c r="A299" s="37" t="s">
        <v>492</v>
      </c>
      <c r="B299" s="37" t="s">
        <v>631</v>
      </c>
      <c r="C299" t="s">
        <v>492</v>
      </c>
      <c r="D299" t="s">
        <v>11</v>
      </c>
      <c r="E299" t="s">
        <v>514</v>
      </c>
      <c r="F299" t="s">
        <v>21</v>
      </c>
      <c r="G299" t="s">
        <v>516</v>
      </c>
      <c r="H299" t="s">
        <v>22</v>
      </c>
      <c r="I299" t="s">
        <v>75</v>
      </c>
      <c r="J299" s="56" t="s">
        <v>502</v>
      </c>
      <c r="K299">
        <v>28</v>
      </c>
    </row>
    <row r="300" spans="1:11" x14ac:dyDescent="0.25">
      <c r="A300" s="37" t="s">
        <v>492</v>
      </c>
      <c r="B300" s="37" t="s">
        <v>631</v>
      </c>
      <c r="C300" t="s">
        <v>492</v>
      </c>
      <c r="D300" t="s">
        <v>11</v>
      </c>
      <c r="E300" t="s">
        <v>514</v>
      </c>
      <c r="F300" t="s">
        <v>21</v>
      </c>
      <c r="G300" t="s">
        <v>516</v>
      </c>
      <c r="H300" t="s">
        <v>22</v>
      </c>
      <c r="I300" t="s">
        <v>75</v>
      </c>
      <c r="J300" s="56" t="s">
        <v>503</v>
      </c>
      <c r="K300">
        <v>5</v>
      </c>
    </row>
    <row r="301" spans="1:11" x14ac:dyDescent="0.25">
      <c r="A301" s="37" t="s">
        <v>492</v>
      </c>
      <c r="B301" s="37" t="s">
        <v>631</v>
      </c>
      <c r="C301" t="s">
        <v>492</v>
      </c>
      <c r="D301" t="s">
        <v>11</v>
      </c>
      <c r="E301" t="s">
        <v>514</v>
      </c>
      <c r="F301" t="s">
        <v>21</v>
      </c>
      <c r="G301" t="s">
        <v>516</v>
      </c>
      <c r="H301" t="s">
        <v>22</v>
      </c>
      <c r="I301" t="s">
        <v>75</v>
      </c>
      <c r="J301" s="56" t="s">
        <v>504</v>
      </c>
      <c r="K301">
        <v>89</v>
      </c>
    </row>
    <row r="302" spans="1:11" x14ac:dyDescent="0.25">
      <c r="A302" s="37" t="s">
        <v>492</v>
      </c>
      <c r="B302" s="37" t="s">
        <v>631</v>
      </c>
      <c r="C302" t="s">
        <v>492</v>
      </c>
      <c r="D302" t="s">
        <v>11</v>
      </c>
      <c r="E302" t="s">
        <v>514</v>
      </c>
      <c r="F302" t="s">
        <v>21</v>
      </c>
      <c r="G302" t="s">
        <v>516</v>
      </c>
      <c r="H302" t="s">
        <v>22</v>
      </c>
      <c r="I302" t="s">
        <v>75</v>
      </c>
      <c r="J302" s="56" t="s">
        <v>505</v>
      </c>
      <c r="K302">
        <v>9</v>
      </c>
    </row>
    <row r="303" spans="1:11" x14ac:dyDescent="0.25">
      <c r="A303" s="37" t="s">
        <v>492</v>
      </c>
      <c r="B303" s="37" t="s">
        <v>631</v>
      </c>
      <c r="C303" t="s">
        <v>492</v>
      </c>
      <c r="D303" t="s">
        <v>11</v>
      </c>
      <c r="E303" t="s">
        <v>514</v>
      </c>
      <c r="F303" t="s">
        <v>21</v>
      </c>
      <c r="G303" t="s">
        <v>516</v>
      </c>
      <c r="H303" t="s">
        <v>22</v>
      </c>
      <c r="I303" t="s">
        <v>75</v>
      </c>
      <c r="J303" s="56" t="s">
        <v>506</v>
      </c>
      <c r="K303">
        <v>81</v>
      </c>
    </row>
    <row r="304" spans="1:11" x14ac:dyDescent="0.25">
      <c r="A304" s="37" t="s">
        <v>492</v>
      </c>
      <c r="B304" s="37" t="s">
        <v>631</v>
      </c>
      <c r="C304" t="s">
        <v>492</v>
      </c>
      <c r="D304" t="s">
        <v>11</v>
      </c>
      <c r="E304" t="s">
        <v>514</v>
      </c>
      <c r="F304" t="s">
        <v>21</v>
      </c>
      <c r="G304" t="s">
        <v>516</v>
      </c>
      <c r="H304" t="s">
        <v>22</v>
      </c>
      <c r="I304" t="s">
        <v>75</v>
      </c>
      <c r="J304" s="56" t="s">
        <v>507</v>
      </c>
      <c r="K304">
        <v>120</v>
      </c>
    </row>
    <row r="305" spans="1:11" x14ac:dyDescent="0.25">
      <c r="A305" s="37" t="s">
        <v>492</v>
      </c>
      <c r="B305" s="37" t="s">
        <v>631</v>
      </c>
      <c r="C305" t="s">
        <v>492</v>
      </c>
      <c r="D305" t="s">
        <v>11</v>
      </c>
      <c r="E305" t="s">
        <v>514</v>
      </c>
      <c r="F305" t="s">
        <v>21</v>
      </c>
      <c r="G305" t="s">
        <v>516</v>
      </c>
      <c r="H305" t="s">
        <v>22</v>
      </c>
      <c r="I305" t="s">
        <v>75</v>
      </c>
      <c r="J305" s="56" t="s">
        <v>508</v>
      </c>
      <c r="K305">
        <v>0</v>
      </c>
    </row>
    <row r="306" spans="1:11" x14ac:dyDescent="0.25">
      <c r="A306" s="37" t="s">
        <v>492</v>
      </c>
      <c r="B306" s="37" t="s">
        <v>631</v>
      </c>
      <c r="C306" t="s">
        <v>492</v>
      </c>
      <c r="D306" t="s">
        <v>11</v>
      </c>
      <c r="E306" t="s">
        <v>514</v>
      </c>
      <c r="F306" t="s">
        <v>21</v>
      </c>
      <c r="G306" t="s">
        <v>516</v>
      </c>
      <c r="H306" t="s">
        <v>25</v>
      </c>
      <c r="I306" t="s">
        <v>168</v>
      </c>
      <c r="J306" s="56">
        <v>1</v>
      </c>
      <c r="K306">
        <v>7089</v>
      </c>
    </row>
    <row r="307" spans="1:11" x14ac:dyDescent="0.25">
      <c r="A307" s="37" t="s">
        <v>492</v>
      </c>
      <c r="B307" s="37" t="s">
        <v>631</v>
      </c>
      <c r="C307" t="s">
        <v>492</v>
      </c>
      <c r="D307" t="s">
        <v>11</v>
      </c>
      <c r="E307" t="s">
        <v>514</v>
      </c>
      <c r="F307" t="s">
        <v>21</v>
      </c>
      <c r="G307" t="s">
        <v>516</v>
      </c>
      <c r="H307" t="s">
        <v>25</v>
      </c>
      <c r="I307" t="s">
        <v>168</v>
      </c>
      <c r="J307" s="56">
        <v>2</v>
      </c>
      <c r="K307">
        <v>380</v>
      </c>
    </row>
    <row r="308" spans="1:11" x14ac:dyDescent="0.25">
      <c r="A308" s="37" t="s">
        <v>492</v>
      </c>
      <c r="B308" s="37" t="s">
        <v>631</v>
      </c>
      <c r="C308" t="s">
        <v>492</v>
      </c>
      <c r="D308" t="s">
        <v>11</v>
      </c>
      <c r="E308" t="s">
        <v>514</v>
      </c>
      <c r="F308" t="s">
        <v>21</v>
      </c>
      <c r="G308" t="s">
        <v>516</v>
      </c>
      <c r="H308" t="s">
        <v>25</v>
      </c>
      <c r="I308" t="s">
        <v>168</v>
      </c>
      <c r="J308" s="56" t="s">
        <v>495</v>
      </c>
      <c r="K308">
        <v>208</v>
      </c>
    </row>
    <row r="309" spans="1:11" x14ac:dyDescent="0.25">
      <c r="A309" s="37" t="s">
        <v>492</v>
      </c>
      <c r="B309" s="37" t="s">
        <v>631</v>
      </c>
      <c r="C309" t="s">
        <v>492</v>
      </c>
      <c r="D309" t="s">
        <v>11</v>
      </c>
      <c r="E309" t="s">
        <v>514</v>
      </c>
      <c r="F309" t="s">
        <v>21</v>
      </c>
      <c r="G309" t="s">
        <v>516</v>
      </c>
      <c r="H309" t="s">
        <v>25</v>
      </c>
      <c r="I309" t="s">
        <v>168</v>
      </c>
      <c r="J309" s="56" t="s">
        <v>496</v>
      </c>
      <c r="K309">
        <v>62</v>
      </c>
    </row>
    <row r="310" spans="1:11" x14ac:dyDescent="0.25">
      <c r="A310" s="37" t="s">
        <v>492</v>
      </c>
      <c r="B310" s="37" t="s">
        <v>631</v>
      </c>
      <c r="C310" t="s">
        <v>492</v>
      </c>
      <c r="D310" t="s">
        <v>11</v>
      </c>
      <c r="E310" t="s">
        <v>514</v>
      </c>
      <c r="F310" t="s">
        <v>21</v>
      </c>
      <c r="G310" t="s">
        <v>516</v>
      </c>
      <c r="H310" t="s">
        <v>25</v>
      </c>
      <c r="I310" t="s">
        <v>168</v>
      </c>
      <c r="J310" s="56" t="s">
        <v>497</v>
      </c>
      <c r="K310">
        <v>23</v>
      </c>
    </row>
    <row r="311" spans="1:11" x14ac:dyDescent="0.25">
      <c r="A311" s="37" t="s">
        <v>492</v>
      </c>
      <c r="B311" s="37" t="s">
        <v>631</v>
      </c>
      <c r="C311" t="s">
        <v>492</v>
      </c>
      <c r="D311" t="s">
        <v>11</v>
      </c>
      <c r="E311" t="s">
        <v>514</v>
      </c>
      <c r="F311" t="s">
        <v>21</v>
      </c>
      <c r="G311" t="s">
        <v>516</v>
      </c>
      <c r="H311" t="s">
        <v>25</v>
      </c>
      <c r="I311" t="s">
        <v>168</v>
      </c>
      <c r="J311" s="56" t="s">
        <v>498</v>
      </c>
      <c r="K311">
        <v>26</v>
      </c>
    </row>
    <row r="312" spans="1:11" x14ac:dyDescent="0.25">
      <c r="A312" s="37" t="s">
        <v>492</v>
      </c>
      <c r="B312" s="37" t="s">
        <v>631</v>
      </c>
      <c r="C312" t="s">
        <v>492</v>
      </c>
      <c r="D312" t="s">
        <v>11</v>
      </c>
      <c r="E312" t="s">
        <v>514</v>
      </c>
      <c r="F312" t="s">
        <v>21</v>
      </c>
      <c r="G312" t="s">
        <v>516</v>
      </c>
      <c r="H312" t="s">
        <v>25</v>
      </c>
      <c r="I312" t="s">
        <v>168</v>
      </c>
      <c r="J312" s="56" t="s">
        <v>499</v>
      </c>
      <c r="K312">
        <v>44</v>
      </c>
    </row>
    <row r="313" spans="1:11" x14ac:dyDescent="0.25">
      <c r="A313" s="37" t="s">
        <v>492</v>
      </c>
      <c r="B313" s="37" t="s">
        <v>631</v>
      </c>
      <c r="C313" t="s">
        <v>492</v>
      </c>
      <c r="D313" t="s">
        <v>11</v>
      </c>
      <c r="E313" t="s">
        <v>514</v>
      </c>
      <c r="F313" t="s">
        <v>21</v>
      </c>
      <c r="G313" t="s">
        <v>516</v>
      </c>
      <c r="H313" t="s">
        <v>25</v>
      </c>
      <c r="I313" t="s">
        <v>168</v>
      </c>
      <c r="J313" s="56" t="s">
        <v>500</v>
      </c>
      <c r="K313">
        <v>17</v>
      </c>
    </row>
    <row r="314" spans="1:11" x14ac:dyDescent="0.25">
      <c r="A314" s="37" t="s">
        <v>492</v>
      </c>
      <c r="B314" s="37" t="s">
        <v>631</v>
      </c>
      <c r="C314" t="s">
        <v>492</v>
      </c>
      <c r="D314" t="s">
        <v>11</v>
      </c>
      <c r="E314" t="s">
        <v>514</v>
      </c>
      <c r="F314" t="s">
        <v>21</v>
      </c>
      <c r="G314" t="s">
        <v>516</v>
      </c>
      <c r="H314" t="s">
        <v>25</v>
      </c>
      <c r="I314" t="s">
        <v>168</v>
      </c>
      <c r="J314" s="56" t="s">
        <v>501</v>
      </c>
      <c r="K314">
        <v>60</v>
      </c>
    </row>
    <row r="315" spans="1:11" x14ac:dyDescent="0.25">
      <c r="A315" s="37" t="s">
        <v>492</v>
      </c>
      <c r="B315" s="37" t="s">
        <v>631</v>
      </c>
      <c r="C315" t="s">
        <v>492</v>
      </c>
      <c r="D315" t="s">
        <v>11</v>
      </c>
      <c r="E315" t="s">
        <v>514</v>
      </c>
      <c r="F315" t="s">
        <v>21</v>
      </c>
      <c r="G315" t="s">
        <v>516</v>
      </c>
      <c r="H315" t="s">
        <v>25</v>
      </c>
      <c r="I315" t="s">
        <v>168</v>
      </c>
      <c r="J315" s="56" t="s">
        <v>502</v>
      </c>
      <c r="K315">
        <v>25</v>
      </c>
    </row>
    <row r="316" spans="1:11" x14ac:dyDescent="0.25">
      <c r="A316" s="37" t="s">
        <v>492</v>
      </c>
      <c r="B316" s="37" t="s">
        <v>631</v>
      </c>
      <c r="C316" t="s">
        <v>492</v>
      </c>
      <c r="D316" t="s">
        <v>11</v>
      </c>
      <c r="E316" t="s">
        <v>514</v>
      </c>
      <c r="F316" t="s">
        <v>21</v>
      </c>
      <c r="G316" t="s">
        <v>516</v>
      </c>
      <c r="H316" t="s">
        <v>25</v>
      </c>
      <c r="I316" t="s">
        <v>168</v>
      </c>
      <c r="J316" s="56" t="s">
        <v>503</v>
      </c>
      <c r="K316">
        <v>1</v>
      </c>
    </row>
    <row r="317" spans="1:11" x14ac:dyDescent="0.25">
      <c r="A317" s="37" t="s">
        <v>492</v>
      </c>
      <c r="B317" s="37" t="s">
        <v>631</v>
      </c>
      <c r="C317" t="s">
        <v>492</v>
      </c>
      <c r="D317" t="s">
        <v>11</v>
      </c>
      <c r="E317" t="s">
        <v>514</v>
      </c>
      <c r="F317" t="s">
        <v>21</v>
      </c>
      <c r="G317" t="s">
        <v>516</v>
      </c>
      <c r="H317" t="s">
        <v>25</v>
      </c>
      <c r="I317" t="s">
        <v>168</v>
      </c>
      <c r="J317" s="56" t="s">
        <v>504</v>
      </c>
      <c r="K317">
        <v>111</v>
      </c>
    </row>
    <row r="318" spans="1:11" x14ac:dyDescent="0.25">
      <c r="A318" s="37" t="s">
        <v>492</v>
      </c>
      <c r="B318" s="37" t="s">
        <v>631</v>
      </c>
      <c r="C318" t="s">
        <v>492</v>
      </c>
      <c r="D318" t="s">
        <v>11</v>
      </c>
      <c r="E318" t="s">
        <v>514</v>
      </c>
      <c r="F318" t="s">
        <v>21</v>
      </c>
      <c r="G318" t="s">
        <v>516</v>
      </c>
      <c r="H318" t="s">
        <v>25</v>
      </c>
      <c r="I318" t="s">
        <v>168</v>
      </c>
      <c r="J318" s="56" t="s">
        <v>505</v>
      </c>
      <c r="K318">
        <v>8</v>
      </c>
    </row>
    <row r="319" spans="1:11" x14ac:dyDescent="0.25">
      <c r="A319" s="37" t="s">
        <v>492</v>
      </c>
      <c r="B319" s="37" t="s">
        <v>631</v>
      </c>
      <c r="C319" t="s">
        <v>492</v>
      </c>
      <c r="D319" t="s">
        <v>11</v>
      </c>
      <c r="E319" t="s">
        <v>514</v>
      </c>
      <c r="F319" t="s">
        <v>21</v>
      </c>
      <c r="G319" t="s">
        <v>516</v>
      </c>
      <c r="H319" t="s">
        <v>25</v>
      </c>
      <c r="I319" t="s">
        <v>168</v>
      </c>
      <c r="J319" s="56" t="s">
        <v>506</v>
      </c>
      <c r="K319">
        <v>107</v>
      </c>
    </row>
    <row r="320" spans="1:11" x14ac:dyDescent="0.25">
      <c r="A320" s="37" t="s">
        <v>492</v>
      </c>
      <c r="B320" s="37" t="s">
        <v>631</v>
      </c>
      <c r="C320" t="s">
        <v>492</v>
      </c>
      <c r="D320" t="s">
        <v>11</v>
      </c>
      <c r="E320" t="s">
        <v>514</v>
      </c>
      <c r="F320" t="s">
        <v>21</v>
      </c>
      <c r="G320" t="s">
        <v>516</v>
      </c>
      <c r="H320" t="s">
        <v>25</v>
      </c>
      <c r="I320" t="s">
        <v>168</v>
      </c>
      <c r="J320" s="56" t="s">
        <v>507</v>
      </c>
      <c r="K320">
        <v>68</v>
      </c>
    </row>
    <row r="321" spans="1:11" x14ac:dyDescent="0.25">
      <c r="A321" s="37" t="s">
        <v>492</v>
      </c>
      <c r="B321" s="37" t="s">
        <v>631</v>
      </c>
      <c r="C321" t="s">
        <v>492</v>
      </c>
      <c r="D321" t="s">
        <v>11</v>
      </c>
      <c r="E321" t="s">
        <v>514</v>
      </c>
      <c r="F321" t="s">
        <v>21</v>
      </c>
      <c r="G321" t="s">
        <v>516</v>
      </c>
      <c r="H321" t="s">
        <v>25</v>
      </c>
      <c r="I321" t="s">
        <v>168</v>
      </c>
      <c r="J321" s="56" t="s">
        <v>508</v>
      </c>
      <c r="K321">
        <v>0</v>
      </c>
    </row>
    <row r="322" spans="1:11" x14ac:dyDescent="0.25">
      <c r="A322" s="37" t="s">
        <v>492</v>
      </c>
      <c r="B322" s="37" t="s">
        <v>631</v>
      </c>
      <c r="C322" t="s">
        <v>492</v>
      </c>
      <c r="D322" t="s">
        <v>5</v>
      </c>
      <c r="E322" t="s">
        <v>515</v>
      </c>
      <c r="F322" t="s">
        <v>6</v>
      </c>
      <c r="G322" t="s">
        <v>517</v>
      </c>
      <c r="H322" t="s">
        <v>7</v>
      </c>
      <c r="I322" t="s">
        <v>78</v>
      </c>
      <c r="J322" s="56">
        <v>1</v>
      </c>
      <c r="K322">
        <v>900</v>
      </c>
    </row>
    <row r="323" spans="1:11" x14ac:dyDescent="0.25">
      <c r="A323" s="37" t="s">
        <v>492</v>
      </c>
      <c r="B323" s="37" t="s">
        <v>631</v>
      </c>
      <c r="C323" t="s">
        <v>492</v>
      </c>
      <c r="D323" t="s">
        <v>5</v>
      </c>
      <c r="E323" t="s">
        <v>515</v>
      </c>
      <c r="F323" t="s">
        <v>6</v>
      </c>
      <c r="G323" t="s">
        <v>517</v>
      </c>
      <c r="H323" t="s">
        <v>7</v>
      </c>
      <c r="I323" t="s">
        <v>78</v>
      </c>
      <c r="J323" s="56">
        <v>2</v>
      </c>
      <c r="K323">
        <v>155</v>
      </c>
    </row>
    <row r="324" spans="1:11" x14ac:dyDescent="0.25">
      <c r="A324" s="37" t="s">
        <v>492</v>
      </c>
      <c r="B324" s="37" t="s">
        <v>631</v>
      </c>
      <c r="C324" t="s">
        <v>492</v>
      </c>
      <c r="D324" t="s">
        <v>5</v>
      </c>
      <c r="E324" t="s">
        <v>515</v>
      </c>
      <c r="F324" t="s">
        <v>6</v>
      </c>
      <c r="G324" t="s">
        <v>517</v>
      </c>
      <c r="H324" t="s">
        <v>7</v>
      </c>
      <c r="I324" t="s">
        <v>78</v>
      </c>
      <c r="J324" s="56" t="s">
        <v>495</v>
      </c>
      <c r="K324">
        <v>114</v>
      </c>
    </row>
    <row r="325" spans="1:11" x14ac:dyDescent="0.25">
      <c r="A325" s="37" t="s">
        <v>492</v>
      </c>
      <c r="B325" s="37" t="s">
        <v>631</v>
      </c>
      <c r="C325" t="s">
        <v>492</v>
      </c>
      <c r="D325" t="s">
        <v>5</v>
      </c>
      <c r="E325" t="s">
        <v>515</v>
      </c>
      <c r="F325" t="s">
        <v>6</v>
      </c>
      <c r="G325" t="s">
        <v>517</v>
      </c>
      <c r="H325" t="s">
        <v>7</v>
      </c>
      <c r="I325" t="s">
        <v>78</v>
      </c>
      <c r="J325" s="56" t="s">
        <v>496</v>
      </c>
      <c r="K325">
        <v>22</v>
      </c>
    </row>
    <row r="326" spans="1:11" x14ac:dyDescent="0.25">
      <c r="A326" s="37" t="s">
        <v>492</v>
      </c>
      <c r="B326" s="37" t="s">
        <v>631</v>
      </c>
      <c r="C326" t="s">
        <v>492</v>
      </c>
      <c r="D326" t="s">
        <v>5</v>
      </c>
      <c r="E326" t="s">
        <v>515</v>
      </c>
      <c r="F326" t="s">
        <v>6</v>
      </c>
      <c r="G326" t="s">
        <v>517</v>
      </c>
      <c r="H326" t="s">
        <v>7</v>
      </c>
      <c r="I326" t="s">
        <v>78</v>
      </c>
      <c r="J326" s="56" t="s">
        <v>497</v>
      </c>
      <c r="K326">
        <v>3</v>
      </c>
    </row>
    <row r="327" spans="1:11" x14ac:dyDescent="0.25">
      <c r="A327" s="37" t="s">
        <v>492</v>
      </c>
      <c r="B327" s="37" t="s">
        <v>631</v>
      </c>
      <c r="C327" t="s">
        <v>492</v>
      </c>
      <c r="D327" t="s">
        <v>5</v>
      </c>
      <c r="E327" t="s">
        <v>515</v>
      </c>
      <c r="F327" t="s">
        <v>6</v>
      </c>
      <c r="G327" t="s">
        <v>517</v>
      </c>
      <c r="H327" t="s">
        <v>7</v>
      </c>
      <c r="I327" t="s">
        <v>78</v>
      </c>
      <c r="J327" s="56" t="s">
        <v>498</v>
      </c>
      <c r="K327">
        <v>4</v>
      </c>
    </row>
    <row r="328" spans="1:11" x14ac:dyDescent="0.25">
      <c r="A328" s="37" t="s">
        <v>492</v>
      </c>
      <c r="B328" s="37" t="s">
        <v>631</v>
      </c>
      <c r="C328" t="s">
        <v>492</v>
      </c>
      <c r="D328" t="s">
        <v>5</v>
      </c>
      <c r="E328" t="s">
        <v>515</v>
      </c>
      <c r="F328" t="s">
        <v>6</v>
      </c>
      <c r="G328" t="s">
        <v>517</v>
      </c>
      <c r="H328" t="s">
        <v>7</v>
      </c>
      <c r="I328" t="s">
        <v>78</v>
      </c>
      <c r="J328" s="56" t="s">
        <v>499</v>
      </c>
      <c r="K328">
        <v>7</v>
      </c>
    </row>
    <row r="329" spans="1:11" x14ac:dyDescent="0.25">
      <c r="A329" s="37" t="s">
        <v>492</v>
      </c>
      <c r="B329" s="37" t="s">
        <v>631</v>
      </c>
      <c r="C329" t="s">
        <v>492</v>
      </c>
      <c r="D329" t="s">
        <v>5</v>
      </c>
      <c r="E329" t="s">
        <v>515</v>
      </c>
      <c r="F329" t="s">
        <v>6</v>
      </c>
      <c r="G329" t="s">
        <v>517</v>
      </c>
      <c r="H329" t="s">
        <v>7</v>
      </c>
      <c r="I329" t="s">
        <v>78</v>
      </c>
      <c r="J329" s="56" t="s">
        <v>500</v>
      </c>
      <c r="K329">
        <v>5</v>
      </c>
    </row>
    <row r="330" spans="1:11" x14ac:dyDescent="0.25">
      <c r="A330" s="37" t="s">
        <v>492</v>
      </c>
      <c r="B330" s="37" t="s">
        <v>631</v>
      </c>
      <c r="C330" t="s">
        <v>492</v>
      </c>
      <c r="D330" t="s">
        <v>5</v>
      </c>
      <c r="E330" t="s">
        <v>515</v>
      </c>
      <c r="F330" t="s">
        <v>6</v>
      </c>
      <c r="G330" t="s">
        <v>517</v>
      </c>
      <c r="H330" t="s">
        <v>7</v>
      </c>
      <c r="I330" t="s">
        <v>78</v>
      </c>
      <c r="J330" s="56" t="s">
        <v>501</v>
      </c>
      <c r="K330">
        <v>39</v>
      </c>
    </row>
    <row r="331" spans="1:11" x14ac:dyDescent="0.25">
      <c r="A331" s="37" t="s">
        <v>492</v>
      </c>
      <c r="B331" s="37" t="s">
        <v>631</v>
      </c>
      <c r="C331" t="s">
        <v>492</v>
      </c>
      <c r="D331" t="s">
        <v>5</v>
      </c>
      <c r="E331" t="s">
        <v>515</v>
      </c>
      <c r="F331" t="s">
        <v>6</v>
      </c>
      <c r="G331" t="s">
        <v>517</v>
      </c>
      <c r="H331" t="s">
        <v>7</v>
      </c>
      <c r="I331" t="s">
        <v>78</v>
      </c>
      <c r="J331" s="56" t="s">
        <v>502</v>
      </c>
      <c r="K331">
        <v>20</v>
      </c>
    </row>
    <row r="332" spans="1:11" x14ac:dyDescent="0.25">
      <c r="A332" s="37" t="s">
        <v>492</v>
      </c>
      <c r="B332" s="37" t="s">
        <v>631</v>
      </c>
      <c r="C332" t="s">
        <v>492</v>
      </c>
      <c r="D332" t="s">
        <v>5</v>
      </c>
      <c r="E332" t="s">
        <v>515</v>
      </c>
      <c r="F332" t="s">
        <v>6</v>
      </c>
      <c r="G332" t="s">
        <v>517</v>
      </c>
      <c r="H332" t="s">
        <v>7</v>
      </c>
      <c r="I332" t="s">
        <v>78</v>
      </c>
      <c r="J332" s="56" t="s">
        <v>503</v>
      </c>
      <c r="K332">
        <v>35</v>
      </c>
    </row>
    <row r="333" spans="1:11" x14ac:dyDescent="0.25">
      <c r="A333" s="37" t="s">
        <v>492</v>
      </c>
      <c r="B333" s="37" t="s">
        <v>631</v>
      </c>
      <c r="C333" t="s">
        <v>492</v>
      </c>
      <c r="D333" t="s">
        <v>5</v>
      </c>
      <c r="E333" t="s">
        <v>515</v>
      </c>
      <c r="F333" t="s">
        <v>6</v>
      </c>
      <c r="G333" t="s">
        <v>517</v>
      </c>
      <c r="H333" t="s">
        <v>7</v>
      </c>
      <c r="I333" t="s">
        <v>78</v>
      </c>
      <c r="J333" s="56" t="s">
        <v>504</v>
      </c>
      <c r="K333">
        <v>34</v>
      </c>
    </row>
    <row r="334" spans="1:11" x14ac:dyDescent="0.25">
      <c r="A334" s="37" t="s">
        <v>492</v>
      </c>
      <c r="B334" s="37" t="s">
        <v>631</v>
      </c>
      <c r="C334" t="s">
        <v>492</v>
      </c>
      <c r="D334" t="s">
        <v>5</v>
      </c>
      <c r="E334" t="s">
        <v>515</v>
      </c>
      <c r="F334" t="s">
        <v>6</v>
      </c>
      <c r="G334" t="s">
        <v>517</v>
      </c>
      <c r="H334" t="s">
        <v>7</v>
      </c>
      <c r="I334" t="s">
        <v>78</v>
      </c>
      <c r="J334" s="56" t="s">
        <v>505</v>
      </c>
      <c r="K334">
        <v>0</v>
      </c>
    </row>
    <row r="335" spans="1:11" x14ac:dyDescent="0.25">
      <c r="A335" s="37" t="s">
        <v>492</v>
      </c>
      <c r="B335" s="37" t="s">
        <v>631</v>
      </c>
      <c r="C335" t="s">
        <v>492</v>
      </c>
      <c r="D335" t="s">
        <v>5</v>
      </c>
      <c r="E335" t="s">
        <v>515</v>
      </c>
      <c r="F335" t="s">
        <v>6</v>
      </c>
      <c r="G335" t="s">
        <v>517</v>
      </c>
      <c r="H335" t="s">
        <v>7</v>
      </c>
      <c r="I335" t="s">
        <v>78</v>
      </c>
      <c r="J335" s="56" t="s">
        <v>506</v>
      </c>
      <c r="K335">
        <v>16</v>
      </c>
    </row>
    <row r="336" spans="1:11" x14ac:dyDescent="0.25">
      <c r="A336" s="37" t="s">
        <v>492</v>
      </c>
      <c r="B336" s="37" t="s">
        <v>631</v>
      </c>
      <c r="C336" t="s">
        <v>492</v>
      </c>
      <c r="D336" t="s">
        <v>5</v>
      </c>
      <c r="E336" t="s">
        <v>515</v>
      </c>
      <c r="F336" t="s">
        <v>6</v>
      </c>
      <c r="G336" t="s">
        <v>517</v>
      </c>
      <c r="H336" t="s">
        <v>7</v>
      </c>
      <c r="I336" t="s">
        <v>78</v>
      </c>
      <c r="J336" s="56" t="s">
        <v>507</v>
      </c>
      <c r="K336">
        <v>5</v>
      </c>
    </row>
    <row r="337" spans="1:11" x14ac:dyDescent="0.25">
      <c r="A337" s="37" t="s">
        <v>492</v>
      </c>
      <c r="B337" s="37" t="s">
        <v>631</v>
      </c>
      <c r="C337" t="s">
        <v>492</v>
      </c>
      <c r="D337" t="s">
        <v>5</v>
      </c>
      <c r="E337" t="s">
        <v>515</v>
      </c>
      <c r="F337" t="s">
        <v>6</v>
      </c>
      <c r="G337" t="s">
        <v>517</v>
      </c>
      <c r="H337" t="s">
        <v>7</v>
      </c>
      <c r="I337" t="s">
        <v>78</v>
      </c>
      <c r="J337" s="56" t="s">
        <v>508</v>
      </c>
      <c r="K337">
        <v>0</v>
      </c>
    </row>
    <row r="338" spans="1:11" x14ac:dyDescent="0.25">
      <c r="A338" s="37" t="s">
        <v>492</v>
      </c>
      <c r="B338" s="37" t="s">
        <v>631</v>
      </c>
      <c r="C338" t="s">
        <v>492</v>
      </c>
      <c r="D338" t="s">
        <v>18</v>
      </c>
      <c r="E338" t="s">
        <v>511</v>
      </c>
      <c r="F338" t="s">
        <v>35</v>
      </c>
      <c r="G338" t="s">
        <v>518</v>
      </c>
      <c r="H338" t="s">
        <v>36</v>
      </c>
      <c r="I338" t="s">
        <v>64</v>
      </c>
      <c r="J338" s="56">
        <v>1</v>
      </c>
      <c r="K338">
        <v>21623</v>
      </c>
    </row>
    <row r="339" spans="1:11" x14ac:dyDescent="0.25">
      <c r="A339" s="37" t="s">
        <v>492</v>
      </c>
      <c r="B339" s="37" t="s">
        <v>631</v>
      </c>
      <c r="C339" t="s">
        <v>492</v>
      </c>
      <c r="D339" t="s">
        <v>18</v>
      </c>
      <c r="E339" t="s">
        <v>511</v>
      </c>
      <c r="F339" t="s">
        <v>35</v>
      </c>
      <c r="G339" t="s">
        <v>518</v>
      </c>
      <c r="H339" t="s">
        <v>36</v>
      </c>
      <c r="I339" t="s">
        <v>64</v>
      </c>
      <c r="J339" s="56">
        <v>2</v>
      </c>
      <c r="K339">
        <v>2281</v>
      </c>
    </row>
    <row r="340" spans="1:11" x14ac:dyDescent="0.25">
      <c r="A340" s="37" t="s">
        <v>492</v>
      </c>
      <c r="B340" s="37" t="s">
        <v>631</v>
      </c>
      <c r="C340" t="s">
        <v>492</v>
      </c>
      <c r="D340" t="s">
        <v>18</v>
      </c>
      <c r="E340" t="s">
        <v>511</v>
      </c>
      <c r="F340" t="s">
        <v>35</v>
      </c>
      <c r="G340" t="s">
        <v>518</v>
      </c>
      <c r="H340" t="s">
        <v>36</v>
      </c>
      <c r="I340" t="s">
        <v>64</v>
      </c>
      <c r="J340" s="56" t="s">
        <v>495</v>
      </c>
      <c r="K340">
        <v>1246</v>
      </c>
    </row>
    <row r="341" spans="1:11" x14ac:dyDescent="0.25">
      <c r="A341" s="37" t="s">
        <v>492</v>
      </c>
      <c r="B341" s="37" t="s">
        <v>631</v>
      </c>
      <c r="C341" t="s">
        <v>492</v>
      </c>
      <c r="D341" t="s">
        <v>18</v>
      </c>
      <c r="E341" t="s">
        <v>511</v>
      </c>
      <c r="F341" t="s">
        <v>35</v>
      </c>
      <c r="G341" t="s">
        <v>518</v>
      </c>
      <c r="H341" t="s">
        <v>36</v>
      </c>
      <c r="I341" t="s">
        <v>64</v>
      </c>
      <c r="J341" s="56" t="s">
        <v>496</v>
      </c>
      <c r="K341">
        <v>313</v>
      </c>
    </row>
    <row r="342" spans="1:11" x14ac:dyDescent="0.25">
      <c r="A342" s="37" t="s">
        <v>492</v>
      </c>
      <c r="B342" s="37" t="s">
        <v>631</v>
      </c>
      <c r="C342" t="s">
        <v>492</v>
      </c>
      <c r="D342" t="s">
        <v>18</v>
      </c>
      <c r="E342" t="s">
        <v>511</v>
      </c>
      <c r="F342" t="s">
        <v>35</v>
      </c>
      <c r="G342" t="s">
        <v>518</v>
      </c>
      <c r="H342" t="s">
        <v>36</v>
      </c>
      <c r="I342" t="s">
        <v>64</v>
      </c>
      <c r="J342" s="56" t="s">
        <v>497</v>
      </c>
      <c r="K342">
        <v>133</v>
      </c>
    </row>
    <row r="343" spans="1:11" x14ac:dyDescent="0.25">
      <c r="A343" s="37" t="s">
        <v>492</v>
      </c>
      <c r="B343" s="37" t="s">
        <v>631</v>
      </c>
      <c r="C343" t="s">
        <v>492</v>
      </c>
      <c r="D343" t="s">
        <v>18</v>
      </c>
      <c r="E343" t="s">
        <v>511</v>
      </c>
      <c r="F343" t="s">
        <v>35</v>
      </c>
      <c r="G343" t="s">
        <v>518</v>
      </c>
      <c r="H343" t="s">
        <v>36</v>
      </c>
      <c r="I343" t="s">
        <v>64</v>
      </c>
      <c r="J343" s="56" t="s">
        <v>498</v>
      </c>
      <c r="K343">
        <v>186</v>
      </c>
    </row>
    <row r="344" spans="1:11" x14ac:dyDescent="0.25">
      <c r="A344" s="37" t="s">
        <v>492</v>
      </c>
      <c r="B344" s="37" t="s">
        <v>631</v>
      </c>
      <c r="C344" t="s">
        <v>492</v>
      </c>
      <c r="D344" t="s">
        <v>18</v>
      </c>
      <c r="E344" t="s">
        <v>511</v>
      </c>
      <c r="F344" t="s">
        <v>35</v>
      </c>
      <c r="G344" t="s">
        <v>518</v>
      </c>
      <c r="H344" t="s">
        <v>36</v>
      </c>
      <c r="I344" t="s">
        <v>64</v>
      </c>
      <c r="J344" s="56" t="s">
        <v>499</v>
      </c>
      <c r="K344">
        <v>299</v>
      </c>
    </row>
    <row r="345" spans="1:11" x14ac:dyDescent="0.25">
      <c r="A345" s="37" t="s">
        <v>492</v>
      </c>
      <c r="B345" s="37" t="s">
        <v>631</v>
      </c>
      <c r="C345" t="s">
        <v>492</v>
      </c>
      <c r="D345" t="s">
        <v>18</v>
      </c>
      <c r="E345" t="s">
        <v>511</v>
      </c>
      <c r="F345" t="s">
        <v>35</v>
      </c>
      <c r="G345" t="s">
        <v>518</v>
      </c>
      <c r="H345" t="s">
        <v>36</v>
      </c>
      <c r="I345" t="s">
        <v>64</v>
      </c>
      <c r="J345" s="56" t="s">
        <v>500</v>
      </c>
      <c r="K345">
        <v>104</v>
      </c>
    </row>
    <row r="346" spans="1:11" x14ac:dyDescent="0.25">
      <c r="A346" s="37" t="s">
        <v>492</v>
      </c>
      <c r="B346" s="37" t="s">
        <v>631</v>
      </c>
      <c r="C346" t="s">
        <v>492</v>
      </c>
      <c r="D346" t="s">
        <v>18</v>
      </c>
      <c r="E346" t="s">
        <v>511</v>
      </c>
      <c r="F346" t="s">
        <v>35</v>
      </c>
      <c r="G346" t="s">
        <v>518</v>
      </c>
      <c r="H346" t="s">
        <v>36</v>
      </c>
      <c r="I346" t="s">
        <v>64</v>
      </c>
      <c r="J346" s="56" t="s">
        <v>501</v>
      </c>
      <c r="K346">
        <v>749</v>
      </c>
    </row>
    <row r="347" spans="1:11" x14ac:dyDescent="0.25">
      <c r="A347" s="37" t="s">
        <v>492</v>
      </c>
      <c r="B347" s="37" t="s">
        <v>631</v>
      </c>
      <c r="C347" t="s">
        <v>492</v>
      </c>
      <c r="D347" t="s">
        <v>18</v>
      </c>
      <c r="E347" t="s">
        <v>511</v>
      </c>
      <c r="F347" t="s">
        <v>35</v>
      </c>
      <c r="G347" t="s">
        <v>518</v>
      </c>
      <c r="H347" t="s">
        <v>36</v>
      </c>
      <c r="I347" t="s">
        <v>64</v>
      </c>
      <c r="J347" s="56" t="s">
        <v>502</v>
      </c>
      <c r="K347">
        <v>210</v>
      </c>
    </row>
    <row r="348" spans="1:11" x14ac:dyDescent="0.25">
      <c r="A348" s="37" t="s">
        <v>492</v>
      </c>
      <c r="B348" s="37" t="s">
        <v>631</v>
      </c>
      <c r="C348" t="s">
        <v>492</v>
      </c>
      <c r="D348" t="s">
        <v>18</v>
      </c>
      <c r="E348" t="s">
        <v>511</v>
      </c>
      <c r="F348" t="s">
        <v>35</v>
      </c>
      <c r="G348" t="s">
        <v>518</v>
      </c>
      <c r="H348" t="s">
        <v>36</v>
      </c>
      <c r="I348" t="s">
        <v>64</v>
      </c>
      <c r="J348" s="56" t="s">
        <v>503</v>
      </c>
      <c r="K348">
        <v>260</v>
      </c>
    </row>
    <row r="349" spans="1:11" x14ac:dyDescent="0.25">
      <c r="A349" s="37" t="s">
        <v>492</v>
      </c>
      <c r="B349" s="37" t="s">
        <v>631</v>
      </c>
      <c r="C349" t="s">
        <v>492</v>
      </c>
      <c r="D349" t="s">
        <v>18</v>
      </c>
      <c r="E349" t="s">
        <v>511</v>
      </c>
      <c r="F349" t="s">
        <v>35</v>
      </c>
      <c r="G349" t="s">
        <v>518</v>
      </c>
      <c r="H349" t="s">
        <v>36</v>
      </c>
      <c r="I349" t="s">
        <v>64</v>
      </c>
      <c r="J349" s="56" t="s">
        <v>504</v>
      </c>
      <c r="K349">
        <v>356</v>
      </c>
    </row>
    <row r="350" spans="1:11" x14ac:dyDescent="0.25">
      <c r="A350" s="37" t="s">
        <v>492</v>
      </c>
      <c r="B350" s="37" t="s">
        <v>631</v>
      </c>
      <c r="C350" t="s">
        <v>492</v>
      </c>
      <c r="D350" t="s">
        <v>18</v>
      </c>
      <c r="E350" t="s">
        <v>511</v>
      </c>
      <c r="F350" t="s">
        <v>35</v>
      </c>
      <c r="G350" t="s">
        <v>518</v>
      </c>
      <c r="H350" t="s">
        <v>36</v>
      </c>
      <c r="I350" t="s">
        <v>64</v>
      </c>
      <c r="J350" s="56" t="s">
        <v>505</v>
      </c>
      <c r="K350">
        <v>353</v>
      </c>
    </row>
    <row r="351" spans="1:11" x14ac:dyDescent="0.25">
      <c r="A351" s="37" t="s">
        <v>492</v>
      </c>
      <c r="B351" s="37" t="s">
        <v>631</v>
      </c>
      <c r="C351" t="s">
        <v>492</v>
      </c>
      <c r="D351" t="s">
        <v>18</v>
      </c>
      <c r="E351" t="s">
        <v>511</v>
      </c>
      <c r="F351" t="s">
        <v>35</v>
      </c>
      <c r="G351" t="s">
        <v>518</v>
      </c>
      <c r="H351" t="s">
        <v>36</v>
      </c>
      <c r="I351" t="s">
        <v>64</v>
      </c>
      <c r="J351" s="56" t="s">
        <v>506</v>
      </c>
      <c r="K351">
        <v>0</v>
      </c>
    </row>
    <row r="352" spans="1:11" x14ac:dyDescent="0.25">
      <c r="A352" s="37" t="s">
        <v>492</v>
      </c>
      <c r="B352" s="37" t="s">
        <v>631</v>
      </c>
      <c r="C352" t="s">
        <v>492</v>
      </c>
      <c r="D352" t="s">
        <v>18</v>
      </c>
      <c r="E352" t="s">
        <v>511</v>
      </c>
      <c r="F352" t="s">
        <v>35</v>
      </c>
      <c r="G352" t="s">
        <v>518</v>
      </c>
      <c r="H352" t="s">
        <v>36</v>
      </c>
      <c r="I352" t="s">
        <v>64</v>
      </c>
      <c r="J352" s="56" t="s">
        <v>507</v>
      </c>
      <c r="K352">
        <v>192</v>
      </c>
    </row>
    <row r="353" spans="1:11" x14ac:dyDescent="0.25">
      <c r="A353" s="37" t="s">
        <v>492</v>
      </c>
      <c r="B353" s="37" t="s">
        <v>631</v>
      </c>
      <c r="C353" t="s">
        <v>492</v>
      </c>
      <c r="D353" t="s">
        <v>18</v>
      </c>
      <c r="E353" t="s">
        <v>511</v>
      </c>
      <c r="F353" t="s">
        <v>35</v>
      </c>
      <c r="G353" t="s">
        <v>518</v>
      </c>
      <c r="H353" t="s">
        <v>36</v>
      </c>
      <c r="I353" t="s">
        <v>64</v>
      </c>
      <c r="J353" s="56" t="s">
        <v>508</v>
      </c>
      <c r="K353">
        <v>161</v>
      </c>
    </row>
    <row r="354" spans="1:11" x14ac:dyDescent="0.25">
      <c r="A354" s="37" t="s">
        <v>492</v>
      </c>
      <c r="B354" s="37" t="s">
        <v>631</v>
      </c>
      <c r="C354" t="s">
        <v>492</v>
      </c>
      <c r="D354" t="s">
        <v>8</v>
      </c>
      <c r="E354" t="s">
        <v>493</v>
      </c>
      <c r="F354" t="s">
        <v>26</v>
      </c>
      <c r="G354" t="s">
        <v>553</v>
      </c>
      <c r="H354" t="s">
        <v>40</v>
      </c>
      <c r="I354" t="s">
        <v>80</v>
      </c>
      <c r="J354" s="56">
        <v>1</v>
      </c>
      <c r="K354">
        <v>0</v>
      </c>
    </row>
    <row r="355" spans="1:11" x14ac:dyDescent="0.25">
      <c r="A355" s="37" t="s">
        <v>492</v>
      </c>
      <c r="B355" s="37" t="s">
        <v>631</v>
      </c>
      <c r="C355" t="s">
        <v>492</v>
      </c>
      <c r="D355" t="s">
        <v>8</v>
      </c>
      <c r="E355" t="s">
        <v>493</v>
      </c>
      <c r="F355" t="s">
        <v>26</v>
      </c>
      <c r="G355" t="s">
        <v>553</v>
      </c>
      <c r="H355" t="s">
        <v>40</v>
      </c>
      <c r="I355" t="s">
        <v>80</v>
      </c>
      <c r="J355" s="56">
        <v>2</v>
      </c>
      <c r="K355">
        <v>120</v>
      </c>
    </row>
    <row r="356" spans="1:11" x14ac:dyDescent="0.25">
      <c r="A356" s="37" t="s">
        <v>492</v>
      </c>
      <c r="B356" s="37" t="s">
        <v>631</v>
      </c>
      <c r="C356" t="s">
        <v>492</v>
      </c>
      <c r="D356" t="s">
        <v>8</v>
      </c>
      <c r="E356" t="s">
        <v>493</v>
      </c>
      <c r="F356" t="s">
        <v>26</v>
      </c>
      <c r="G356" t="s">
        <v>553</v>
      </c>
      <c r="H356" t="s">
        <v>40</v>
      </c>
      <c r="I356" t="s">
        <v>80</v>
      </c>
      <c r="J356" s="56" t="s">
        <v>495</v>
      </c>
      <c r="K356">
        <v>71</v>
      </c>
    </row>
    <row r="357" spans="1:11" x14ac:dyDescent="0.25">
      <c r="A357" s="37" t="s">
        <v>492</v>
      </c>
      <c r="B357" s="37" t="s">
        <v>631</v>
      </c>
      <c r="C357" t="s">
        <v>492</v>
      </c>
      <c r="D357" t="s">
        <v>8</v>
      </c>
      <c r="E357" t="s">
        <v>493</v>
      </c>
      <c r="F357" t="s">
        <v>26</v>
      </c>
      <c r="G357" t="s">
        <v>553</v>
      </c>
      <c r="H357" t="s">
        <v>40</v>
      </c>
      <c r="I357" t="s">
        <v>80</v>
      </c>
      <c r="J357" s="56" t="s">
        <v>496</v>
      </c>
      <c r="K357">
        <v>27</v>
      </c>
    </row>
    <row r="358" spans="1:11" x14ac:dyDescent="0.25">
      <c r="A358" s="37" t="s">
        <v>492</v>
      </c>
      <c r="B358" s="37" t="s">
        <v>631</v>
      </c>
      <c r="C358" t="s">
        <v>492</v>
      </c>
      <c r="D358" t="s">
        <v>8</v>
      </c>
      <c r="E358" t="s">
        <v>493</v>
      </c>
      <c r="F358" t="s">
        <v>26</v>
      </c>
      <c r="G358" t="s">
        <v>553</v>
      </c>
      <c r="H358" t="s">
        <v>40</v>
      </c>
      <c r="I358" t="s">
        <v>80</v>
      </c>
      <c r="J358" s="56" t="s">
        <v>497</v>
      </c>
      <c r="K358">
        <v>3</v>
      </c>
    </row>
    <row r="359" spans="1:11" x14ac:dyDescent="0.25">
      <c r="A359" s="37" t="s">
        <v>492</v>
      </c>
      <c r="B359" s="37" t="s">
        <v>631</v>
      </c>
      <c r="C359" t="s">
        <v>492</v>
      </c>
      <c r="D359" t="s">
        <v>8</v>
      </c>
      <c r="E359" t="s">
        <v>493</v>
      </c>
      <c r="F359" t="s">
        <v>26</v>
      </c>
      <c r="G359" t="s">
        <v>553</v>
      </c>
      <c r="H359" t="s">
        <v>40</v>
      </c>
      <c r="I359" t="s">
        <v>80</v>
      </c>
      <c r="J359" s="56" t="s">
        <v>498</v>
      </c>
      <c r="K359">
        <v>16</v>
      </c>
    </row>
    <row r="360" spans="1:11" x14ac:dyDescent="0.25">
      <c r="A360" s="37" t="s">
        <v>492</v>
      </c>
      <c r="B360" s="37" t="s">
        <v>631</v>
      </c>
      <c r="C360" t="s">
        <v>492</v>
      </c>
      <c r="D360" t="s">
        <v>8</v>
      </c>
      <c r="E360" t="s">
        <v>493</v>
      </c>
      <c r="F360" t="s">
        <v>26</v>
      </c>
      <c r="G360" t="s">
        <v>553</v>
      </c>
      <c r="H360" t="s">
        <v>40</v>
      </c>
      <c r="I360" t="s">
        <v>80</v>
      </c>
      <c r="J360" s="56" t="s">
        <v>499</v>
      </c>
      <c r="K360">
        <v>0</v>
      </c>
    </row>
    <row r="361" spans="1:11" x14ac:dyDescent="0.25">
      <c r="A361" s="37" t="s">
        <v>492</v>
      </c>
      <c r="B361" s="37" t="s">
        <v>631</v>
      </c>
      <c r="C361" t="s">
        <v>492</v>
      </c>
      <c r="D361" t="s">
        <v>8</v>
      </c>
      <c r="E361" t="s">
        <v>493</v>
      </c>
      <c r="F361" t="s">
        <v>26</v>
      </c>
      <c r="G361" t="s">
        <v>553</v>
      </c>
      <c r="H361" t="s">
        <v>40</v>
      </c>
      <c r="I361" t="s">
        <v>80</v>
      </c>
      <c r="J361" s="56" t="s">
        <v>500</v>
      </c>
      <c r="K361">
        <v>3</v>
      </c>
    </row>
    <row r="362" spans="1:11" x14ac:dyDescent="0.25">
      <c r="A362" s="37" t="s">
        <v>492</v>
      </c>
      <c r="B362" s="37" t="s">
        <v>631</v>
      </c>
      <c r="C362" t="s">
        <v>492</v>
      </c>
      <c r="D362" t="s">
        <v>8</v>
      </c>
      <c r="E362" t="s">
        <v>493</v>
      </c>
      <c r="F362" t="s">
        <v>26</v>
      </c>
      <c r="G362" t="s">
        <v>553</v>
      </c>
      <c r="H362" t="s">
        <v>40</v>
      </c>
      <c r="I362" t="s">
        <v>80</v>
      </c>
      <c r="J362" s="56" t="s">
        <v>501</v>
      </c>
      <c r="K362">
        <v>23</v>
      </c>
    </row>
    <row r="363" spans="1:11" x14ac:dyDescent="0.25">
      <c r="A363" s="37" t="s">
        <v>492</v>
      </c>
      <c r="B363" s="37" t="s">
        <v>631</v>
      </c>
      <c r="C363" t="s">
        <v>492</v>
      </c>
      <c r="D363" t="s">
        <v>8</v>
      </c>
      <c r="E363" t="s">
        <v>493</v>
      </c>
      <c r="F363" t="s">
        <v>26</v>
      </c>
      <c r="G363" t="s">
        <v>553</v>
      </c>
      <c r="H363" t="s">
        <v>40</v>
      </c>
      <c r="I363" t="s">
        <v>80</v>
      </c>
      <c r="J363" s="56" t="s">
        <v>502</v>
      </c>
      <c r="K363">
        <v>0</v>
      </c>
    </row>
    <row r="364" spans="1:11" x14ac:dyDescent="0.25">
      <c r="A364" s="37" t="s">
        <v>492</v>
      </c>
      <c r="B364" s="37" t="s">
        <v>631</v>
      </c>
      <c r="C364" t="s">
        <v>492</v>
      </c>
      <c r="D364" t="s">
        <v>8</v>
      </c>
      <c r="E364" t="s">
        <v>493</v>
      </c>
      <c r="F364" t="s">
        <v>26</v>
      </c>
      <c r="G364" t="s">
        <v>553</v>
      </c>
      <c r="H364" t="s">
        <v>40</v>
      </c>
      <c r="I364" t="s">
        <v>80</v>
      </c>
      <c r="J364" s="56" t="s">
        <v>503</v>
      </c>
      <c r="K364">
        <v>38</v>
      </c>
    </row>
    <row r="365" spans="1:11" x14ac:dyDescent="0.25">
      <c r="A365" s="37" t="s">
        <v>492</v>
      </c>
      <c r="B365" s="37" t="s">
        <v>631</v>
      </c>
      <c r="C365" t="s">
        <v>492</v>
      </c>
      <c r="D365" t="s">
        <v>8</v>
      </c>
      <c r="E365" t="s">
        <v>493</v>
      </c>
      <c r="F365" t="s">
        <v>26</v>
      </c>
      <c r="G365" t="s">
        <v>553</v>
      </c>
      <c r="H365" t="s">
        <v>40</v>
      </c>
      <c r="I365" t="s">
        <v>80</v>
      </c>
      <c r="J365" s="56" t="s">
        <v>504</v>
      </c>
      <c r="K365">
        <v>33</v>
      </c>
    </row>
    <row r="366" spans="1:11" x14ac:dyDescent="0.25">
      <c r="A366" s="37" t="s">
        <v>492</v>
      </c>
      <c r="B366" s="37" t="s">
        <v>631</v>
      </c>
      <c r="C366" t="s">
        <v>492</v>
      </c>
      <c r="D366" t="s">
        <v>8</v>
      </c>
      <c r="E366" t="s">
        <v>493</v>
      </c>
      <c r="F366" t="s">
        <v>26</v>
      </c>
      <c r="G366" t="s">
        <v>553</v>
      </c>
      <c r="H366" t="s">
        <v>40</v>
      </c>
      <c r="I366" t="s">
        <v>80</v>
      </c>
      <c r="J366" s="56" t="s">
        <v>505</v>
      </c>
      <c r="K366">
        <v>0</v>
      </c>
    </row>
    <row r="367" spans="1:11" x14ac:dyDescent="0.25">
      <c r="A367" s="37" t="s">
        <v>492</v>
      </c>
      <c r="B367" s="37" t="s">
        <v>631</v>
      </c>
      <c r="C367" t="s">
        <v>492</v>
      </c>
      <c r="D367" t="s">
        <v>8</v>
      </c>
      <c r="E367" t="s">
        <v>493</v>
      </c>
      <c r="F367" t="s">
        <v>26</v>
      </c>
      <c r="G367" t="s">
        <v>553</v>
      </c>
      <c r="H367" t="s">
        <v>40</v>
      </c>
      <c r="I367" t="s">
        <v>80</v>
      </c>
      <c r="J367" s="56" t="s">
        <v>506</v>
      </c>
      <c r="K367">
        <v>5</v>
      </c>
    </row>
    <row r="368" spans="1:11" x14ac:dyDescent="0.25">
      <c r="A368" s="37" t="s">
        <v>492</v>
      </c>
      <c r="B368" s="37" t="s">
        <v>631</v>
      </c>
      <c r="C368" t="s">
        <v>492</v>
      </c>
      <c r="D368" t="s">
        <v>8</v>
      </c>
      <c r="E368" t="s">
        <v>493</v>
      </c>
      <c r="F368" t="s">
        <v>26</v>
      </c>
      <c r="G368" t="s">
        <v>553</v>
      </c>
      <c r="H368" t="s">
        <v>40</v>
      </c>
      <c r="I368" t="s">
        <v>80</v>
      </c>
      <c r="J368" s="56" t="s">
        <v>507</v>
      </c>
      <c r="K368">
        <v>12</v>
      </c>
    </row>
    <row r="369" spans="1:11" x14ac:dyDescent="0.25">
      <c r="A369" s="37" t="s">
        <v>492</v>
      </c>
      <c r="B369" s="37" t="s">
        <v>631</v>
      </c>
      <c r="C369" t="s">
        <v>492</v>
      </c>
      <c r="D369" t="s">
        <v>8</v>
      </c>
      <c r="E369" t="s">
        <v>493</v>
      </c>
      <c r="F369" t="s">
        <v>26</v>
      </c>
      <c r="G369" t="s">
        <v>553</v>
      </c>
      <c r="H369" t="s">
        <v>40</v>
      </c>
      <c r="I369" t="s">
        <v>80</v>
      </c>
      <c r="J369" s="56" t="s">
        <v>508</v>
      </c>
      <c r="K369">
        <v>9</v>
      </c>
    </row>
    <row r="370" spans="1:11" x14ac:dyDescent="0.25">
      <c r="A370" s="37" t="s">
        <v>492</v>
      </c>
      <c r="B370" s="37" t="s">
        <v>631</v>
      </c>
      <c r="C370" t="s">
        <v>492</v>
      </c>
      <c r="D370" t="s">
        <v>8</v>
      </c>
      <c r="E370" t="s">
        <v>493</v>
      </c>
      <c r="F370" t="s">
        <v>26</v>
      </c>
      <c r="G370" t="s">
        <v>553</v>
      </c>
      <c r="H370" t="s">
        <v>27</v>
      </c>
      <c r="I370" t="s">
        <v>81</v>
      </c>
      <c r="J370" s="56">
        <v>1</v>
      </c>
      <c r="K370">
        <v>359</v>
      </c>
    </row>
    <row r="371" spans="1:11" x14ac:dyDescent="0.25">
      <c r="A371" s="37" t="s">
        <v>492</v>
      </c>
      <c r="B371" s="37" t="s">
        <v>631</v>
      </c>
      <c r="C371" t="s">
        <v>492</v>
      </c>
      <c r="D371" t="s">
        <v>8</v>
      </c>
      <c r="E371" t="s">
        <v>493</v>
      </c>
      <c r="F371" t="s">
        <v>26</v>
      </c>
      <c r="G371" t="s">
        <v>553</v>
      </c>
      <c r="H371" t="s">
        <v>27</v>
      </c>
      <c r="I371" t="s">
        <v>81</v>
      </c>
      <c r="J371" s="56">
        <v>2</v>
      </c>
      <c r="K371">
        <v>108</v>
      </c>
    </row>
    <row r="372" spans="1:11" x14ac:dyDescent="0.25">
      <c r="A372" s="37" t="s">
        <v>492</v>
      </c>
      <c r="B372" s="37" t="s">
        <v>631</v>
      </c>
      <c r="C372" t="s">
        <v>492</v>
      </c>
      <c r="D372" t="s">
        <v>8</v>
      </c>
      <c r="E372" t="s">
        <v>493</v>
      </c>
      <c r="F372" t="s">
        <v>26</v>
      </c>
      <c r="G372" t="s">
        <v>553</v>
      </c>
      <c r="H372" t="s">
        <v>27</v>
      </c>
      <c r="I372" t="s">
        <v>81</v>
      </c>
      <c r="J372" s="56" t="s">
        <v>495</v>
      </c>
      <c r="K372">
        <v>57</v>
      </c>
    </row>
    <row r="373" spans="1:11" x14ac:dyDescent="0.25">
      <c r="A373" s="37" t="s">
        <v>492</v>
      </c>
      <c r="B373" s="37" t="s">
        <v>631</v>
      </c>
      <c r="C373" t="s">
        <v>492</v>
      </c>
      <c r="D373" t="s">
        <v>8</v>
      </c>
      <c r="E373" t="s">
        <v>493</v>
      </c>
      <c r="F373" t="s">
        <v>26</v>
      </c>
      <c r="G373" t="s">
        <v>553</v>
      </c>
      <c r="H373" t="s">
        <v>27</v>
      </c>
      <c r="I373" t="s">
        <v>81</v>
      </c>
      <c r="J373" s="56" t="s">
        <v>496</v>
      </c>
      <c r="K373">
        <v>16</v>
      </c>
    </row>
    <row r="374" spans="1:11" x14ac:dyDescent="0.25">
      <c r="A374" s="37" t="s">
        <v>492</v>
      </c>
      <c r="B374" s="37" t="s">
        <v>631</v>
      </c>
      <c r="C374" t="s">
        <v>492</v>
      </c>
      <c r="D374" t="s">
        <v>8</v>
      </c>
      <c r="E374" t="s">
        <v>493</v>
      </c>
      <c r="F374" t="s">
        <v>26</v>
      </c>
      <c r="G374" t="s">
        <v>553</v>
      </c>
      <c r="H374" t="s">
        <v>27</v>
      </c>
      <c r="I374" t="s">
        <v>81</v>
      </c>
      <c r="J374" s="56" t="s">
        <v>497</v>
      </c>
      <c r="K374">
        <v>6</v>
      </c>
    </row>
    <row r="375" spans="1:11" x14ac:dyDescent="0.25">
      <c r="A375" s="37" t="s">
        <v>492</v>
      </c>
      <c r="B375" s="37" t="s">
        <v>631</v>
      </c>
      <c r="C375" t="s">
        <v>492</v>
      </c>
      <c r="D375" t="s">
        <v>8</v>
      </c>
      <c r="E375" t="s">
        <v>493</v>
      </c>
      <c r="F375" t="s">
        <v>26</v>
      </c>
      <c r="G375" t="s">
        <v>553</v>
      </c>
      <c r="H375" t="s">
        <v>27</v>
      </c>
      <c r="I375" t="s">
        <v>81</v>
      </c>
      <c r="J375" s="56" t="s">
        <v>498</v>
      </c>
      <c r="K375">
        <v>4</v>
      </c>
    </row>
    <row r="376" spans="1:11" x14ac:dyDescent="0.25">
      <c r="A376" s="37" t="s">
        <v>492</v>
      </c>
      <c r="B376" s="37" t="s">
        <v>631</v>
      </c>
      <c r="C376" t="s">
        <v>492</v>
      </c>
      <c r="D376" t="s">
        <v>8</v>
      </c>
      <c r="E376" t="s">
        <v>493</v>
      </c>
      <c r="F376" t="s">
        <v>26</v>
      </c>
      <c r="G376" t="s">
        <v>553</v>
      </c>
      <c r="H376" t="s">
        <v>27</v>
      </c>
      <c r="I376" t="s">
        <v>81</v>
      </c>
      <c r="J376" s="56" t="s">
        <v>499</v>
      </c>
      <c r="K376">
        <v>0</v>
      </c>
    </row>
    <row r="377" spans="1:11" x14ac:dyDescent="0.25">
      <c r="A377" s="37" t="s">
        <v>492</v>
      </c>
      <c r="B377" s="37" t="s">
        <v>631</v>
      </c>
      <c r="C377" t="s">
        <v>492</v>
      </c>
      <c r="D377" t="s">
        <v>8</v>
      </c>
      <c r="E377" t="s">
        <v>493</v>
      </c>
      <c r="F377" t="s">
        <v>26</v>
      </c>
      <c r="G377" t="s">
        <v>553</v>
      </c>
      <c r="H377" t="s">
        <v>27</v>
      </c>
      <c r="I377" t="s">
        <v>81</v>
      </c>
      <c r="J377" s="56" t="s">
        <v>500</v>
      </c>
      <c r="K377">
        <v>25</v>
      </c>
    </row>
    <row r="378" spans="1:11" x14ac:dyDescent="0.25">
      <c r="A378" s="37" t="s">
        <v>492</v>
      </c>
      <c r="B378" s="37" t="s">
        <v>631</v>
      </c>
      <c r="C378" t="s">
        <v>492</v>
      </c>
      <c r="D378" t="s">
        <v>8</v>
      </c>
      <c r="E378" t="s">
        <v>493</v>
      </c>
      <c r="F378" t="s">
        <v>26</v>
      </c>
      <c r="G378" t="s">
        <v>553</v>
      </c>
      <c r="H378" t="s">
        <v>27</v>
      </c>
      <c r="I378" t="s">
        <v>81</v>
      </c>
      <c r="J378" s="56" t="s">
        <v>501</v>
      </c>
      <c r="K378">
        <v>11</v>
      </c>
    </row>
    <row r="379" spans="1:11" x14ac:dyDescent="0.25">
      <c r="A379" s="37" t="s">
        <v>492</v>
      </c>
      <c r="B379" s="37" t="s">
        <v>631</v>
      </c>
      <c r="C379" t="s">
        <v>492</v>
      </c>
      <c r="D379" t="s">
        <v>8</v>
      </c>
      <c r="E379" t="s">
        <v>493</v>
      </c>
      <c r="F379" t="s">
        <v>26</v>
      </c>
      <c r="G379" t="s">
        <v>553</v>
      </c>
      <c r="H379" t="s">
        <v>27</v>
      </c>
      <c r="I379" t="s">
        <v>81</v>
      </c>
      <c r="J379" s="56" t="s">
        <v>502</v>
      </c>
      <c r="K379">
        <v>0</v>
      </c>
    </row>
    <row r="380" spans="1:11" x14ac:dyDescent="0.25">
      <c r="A380" s="37" t="s">
        <v>492</v>
      </c>
      <c r="B380" s="37" t="s">
        <v>631</v>
      </c>
      <c r="C380" t="s">
        <v>492</v>
      </c>
      <c r="D380" t="s">
        <v>8</v>
      </c>
      <c r="E380" t="s">
        <v>493</v>
      </c>
      <c r="F380" t="s">
        <v>26</v>
      </c>
      <c r="G380" t="s">
        <v>553</v>
      </c>
      <c r="H380" t="s">
        <v>27</v>
      </c>
      <c r="I380" t="s">
        <v>81</v>
      </c>
      <c r="J380" s="56" t="s">
        <v>503</v>
      </c>
      <c r="K380">
        <v>31</v>
      </c>
    </row>
    <row r="381" spans="1:11" x14ac:dyDescent="0.25">
      <c r="A381" s="37" t="s">
        <v>492</v>
      </c>
      <c r="B381" s="37" t="s">
        <v>631</v>
      </c>
      <c r="C381" t="s">
        <v>492</v>
      </c>
      <c r="D381" t="s">
        <v>8</v>
      </c>
      <c r="E381" t="s">
        <v>493</v>
      </c>
      <c r="F381" t="s">
        <v>26</v>
      </c>
      <c r="G381" t="s">
        <v>553</v>
      </c>
      <c r="H381" t="s">
        <v>27</v>
      </c>
      <c r="I381" t="s">
        <v>81</v>
      </c>
      <c r="J381" s="56" t="s">
        <v>504</v>
      </c>
      <c r="K381">
        <v>18</v>
      </c>
    </row>
    <row r="382" spans="1:11" x14ac:dyDescent="0.25">
      <c r="A382" s="37" t="s">
        <v>492</v>
      </c>
      <c r="B382" s="37" t="s">
        <v>631</v>
      </c>
      <c r="C382" t="s">
        <v>492</v>
      </c>
      <c r="D382" t="s">
        <v>8</v>
      </c>
      <c r="E382" t="s">
        <v>493</v>
      </c>
      <c r="F382" t="s">
        <v>26</v>
      </c>
      <c r="G382" t="s">
        <v>553</v>
      </c>
      <c r="H382" t="s">
        <v>27</v>
      </c>
      <c r="I382" t="s">
        <v>81</v>
      </c>
      <c r="J382" s="56" t="s">
        <v>505</v>
      </c>
      <c r="K382">
        <v>0</v>
      </c>
    </row>
    <row r="383" spans="1:11" x14ac:dyDescent="0.25">
      <c r="A383" s="37" t="s">
        <v>492</v>
      </c>
      <c r="B383" s="37" t="s">
        <v>631</v>
      </c>
      <c r="C383" t="s">
        <v>492</v>
      </c>
      <c r="D383" t="s">
        <v>8</v>
      </c>
      <c r="E383" t="s">
        <v>493</v>
      </c>
      <c r="F383" t="s">
        <v>26</v>
      </c>
      <c r="G383" t="s">
        <v>553</v>
      </c>
      <c r="H383" t="s">
        <v>27</v>
      </c>
      <c r="I383" t="s">
        <v>81</v>
      </c>
      <c r="J383" s="56" t="s">
        <v>506</v>
      </c>
      <c r="K383">
        <v>2</v>
      </c>
    </row>
    <row r="384" spans="1:11" x14ac:dyDescent="0.25">
      <c r="A384" s="37" t="s">
        <v>492</v>
      </c>
      <c r="B384" s="37" t="s">
        <v>631</v>
      </c>
      <c r="C384" t="s">
        <v>492</v>
      </c>
      <c r="D384" t="s">
        <v>8</v>
      </c>
      <c r="E384" t="s">
        <v>493</v>
      </c>
      <c r="F384" t="s">
        <v>26</v>
      </c>
      <c r="G384" t="s">
        <v>553</v>
      </c>
      <c r="H384" t="s">
        <v>27</v>
      </c>
      <c r="I384" t="s">
        <v>81</v>
      </c>
      <c r="J384" s="56" t="s">
        <v>507</v>
      </c>
      <c r="K384">
        <v>0</v>
      </c>
    </row>
    <row r="385" spans="1:11" x14ac:dyDescent="0.25">
      <c r="A385" s="37" t="s">
        <v>492</v>
      </c>
      <c r="B385" s="37" t="s">
        <v>631</v>
      </c>
      <c r="C385" t="s">
        <v>492</v>
      </c>
      <c r="D385" t="s">
        <v>8</v>
      </c>
      <c r="E385" t="s">
        <v>493</v>
      </c>
      <c r="F385" t="s">
        <v>26</v>
      </c>
      <c r="G385" t="s">
        <v>553</v>
      </c>
      <c r="H385" t="s">
        <v>27</v>
      </c>
      <c r="I385" t="s">
        <v>81</v>
      </c>
      <c r="J385" s="56" t="s">
        <v>508</v>
      </c>
      <c r="K385">
        <v>0</v>
      </c>
    </row>
    <row r="386" spans="1:11" x14ac:dyDescent="0.25">
      <c r="A386" s="37" t="s">
        <v>492</v>
      </c>
      <c r="B386" s="37" t="s">
        <v>631</v>
      </c>
      <c r="C386" t="s">
        <v>492</v>
      </c>
      <c r="D386" t="s">
        <v>8</v>
      </c>
      <c r="E386" t="s">
        <v>493</v>
      </c>
      <c r="F386" t="s">
        <v>26</v>
      </c>
      <c r="G386" t="s">
        <v>553</v>
      </c>
      <c r="H386" t="s">
        <v>46</v>
      </c>
      <c r="I386" t="s">
        <v>82</v>
      </c>
      <c r="J386" s="56">
        <v>1</v>
      </c>
      <c r="K386">
        <v>69</v>
      </c>
    </row>
    <row r="387" spans="1:11" x14ac:dyDescent="0.25">
      <c r="A387" s="37" t="s">
        <v>492</v>
      </c>
      <c r="B387" s="37" t="s">
        <v>631</v>
      </c>
      <c r="C387" t="s">
        <v>492</v>
      </c>
      <c r="D387" t="s">
        <v>8</v>
      </c>
      <c r="E387" t="s">
        <v>493</v>
      </c>
      <c r="F387" t="s">
        <v>26</v>
      </c>
      <c r="G387" t="s">
        <v>553</v>
      </c>
      <c r="H387" t="s">
        <v>46</v>
      </c>
      <c r="I387" t="s">
        <v>82</v>
      </c>
      <c r="J387" s="56">
        <v>2</v>
      </c>
      <c r="K387">
        <v>14</v>
      </c>
    </row>
    <row r="388" spans="1:11" x14ac:dyDescent="0.25">
      <c r="A388" s="37" t="s">
        <v>492</v>
      </c>
      <c r="B388" s="37" t="s">
        <v>631</v>
      </c>
      <c r="C388" t="s">
        <v>492</v>
      </c>
      <c r="D388" t="s">
        <v>8</v>
      </c>
      <c r="E388" t="s">
        <v>493</v>
      </c>
      <c r="F388" t="s">
        <v>26</v>
      </c>
      <c r="G388" t="s">
        <v>553</v>
      </c>
      <c r="H388" t="s">
        <v>46</v>
      </c>
      <c r="I388" t="s">
        <v>82</v>
      </c>
      <c r="J388" s="56" t="s">
        <v>495</v>
      </c>
      <c r="K388">
        <v>8</v>
      </c>
    </row>
    <row r="389" spans="1:11" x14ac:dyDescent="0.25">
      <c r="A389" s="37" t="s">
        <v>492</v>
      </c>
      <c r="B389" s="37" t="s">
        <v>631</v>
      </c>
      <c r="C389" t="s">
        <v>492</v>
      </c>
      <c r="D389" t="s">
        <v>8</v>
      </c>
      <c r="E389" t="s">
        <v>493</v>
      </c>
      <c r="F389" t="s">
        <v>26</v>
      </c>
      <c r="G389" t="s">
        <v>553</v>
      </c>
      <c r="H389" t="s">
        <v>46</v>
      </c>
      <c r="I389" t="s">
        <v>82</v>
      </c>
      <c r="J389" s="56" t="s">
        <v>496</v>
      </c>
      <c r="K389">
        <v>3</v>
      </c>
    </row>
    <row r="390" spans="1:11" x14ac:dyDescent="0.25">
      <c r="A390" s="37" t="s">
        <v>492</v>
      </c>
      <c r="B390" s="37" t="s">
        <v>631</v>
      </c>
      <c r="C390" t="s">
        <v>492</v>
      </c>
      <c r="D390" t="s">
        <v>8</v>
      </c>
      <c r="E390" t="s">
        <v>493</v>
      </c>
      <c r="F390" t="s">
        <v>26</v>
      </c>
      <c r="G390" t="s">
        <v>553</v>
      </c>
      <c r="H390" t="s">
        <v>46</v>
      </c>
      <c r="I390" t="s">
        <v>82</v>
      </c>
      <c r="J390" s="56" t="s">
        <v>497</v>
      </c>
      <c r="K390">
        <v>0</v>
      </c>
    </row>
    <row r="391" spans="1:11" x14ac:dyDescent="0.25">
      <c r="A391" s="37" t="s">
        <v>492</v>
      </c>
      <c r="B391" s="37" t="s">
        <v>631</v>
      </c>
      <c r="C391" t="s">
        <v>492</v>
      </c>
      <c r="D391" t="s">
        <v>8</v>
      </c>
      <c r="E391" t="s">
        <v>493</v>
      </c>
      <c r="F391" t="s">
        <v>26</v>
      </c>
      <c r="G391" t="s">
        <v>553</v>
      </c>
      <c r="H391" t="s">
        <v>46</v>
      </c>
      <c r="I391" t="s">
        <v>82</v>
      </c>
      <c r="J391" s="56" t="s">
        <v>498</v>
      </c>
      <c r="K391">
        <v>0</v>
      </c>
    </row>
    <row r="392" spans="1:11" x14ac:dyDescent="0.25">
      <c r="A392" s="37" t="s">
        <v>492</v>
      </c>
      <c r="B392" s="37" t="s">
        <v>631</v>
      </c>
      <c r="C392" t="s">
        <v>492</v>
      </c>
      <c r="D392" t="s">
        <v>8</v>
      </c>
      <c r="E392" t="s">
        <v>493</v>
      </c>
      <c r="F392" t="s">
        <v>26</v>
      </c>
      <c r="G392" t="s">
        <v>553</v>
      </c>
      <c r="H392" t="s">
        <v>46</v>
      </c>
      <c r="I392" t="s">
        <v>82</v>
      </c>
      <c r="J392" s="56" t="s">
        <v>499</v>
      </c>
      <c r="K392">
        <v>0</v>
      </c>
    </row>
    <row r="393" spans="1:11" x14ac:dyDescent="0.25">
      <c r="A393" s="37" t="s">
        <v>492</v>
      </c>
      <c r="B393" s="37" t="s">
        <v>631</v>
      </c>
      <c r="C393" t="s">
        <v>492</v>
      </c>
      <c r="D393" t="s">
        <v>8</v>
      </c>
      <c r="E393" t="s">
        <v>493</v>
      </c>
      <c r="F393" t="s">
        <v>26</v>
      </c>
      <c r="G393" t="s">
        <v>553</v>
      </c>
      <c r="H393" t="s">
        <v>46</v>
      </c>
      <c r="I393" t="s">
        <v>82</v>
      </c>
      <c r="J393" s="56" t="s">
        <v>500</v>
      </c>
      <c r="K393">
        <v>3</v>
      </c>
    </row>
    <row r="394" spans="1:11" x14ac:dyDescent="0.25">
      <c r="A394" s="37" t="s">
        <v>492</v>
      </c>
      <c r="B394" s="37" t="s">
        <v>631</v>
      </c>
      <c r="C394" t="s">
        <v>492</v>
      </c>
      <c r="D394" t="s">
        <v>8</v>
      </c>
      <c r="E394" t="s">
        <v>493</v>
      </c>
      <c r="F394" t="s">
        <v>26</v>
      </c>
      <c r="G394" t="s">
        <v>553</v>
      </c>
      <c r="H394" t="s">
        <v>46</v>
      </c>
      <c r="I394" t="s">
        <v>82</v>
      </c>
      <c r="J394" s="56" t="s">
        <v>501</v>
      </c>
      <c r="K394">
        <v>2</v>
      </c>
    </row>
    <row r="395" spans="1:11" x14ac:dyDescent="0.25">
      <c r="A395" s="37" t="s">
        <v>492</v>
      </c>
      <c r="B395" s="37" t="s">
        <v>631</v>
      </c>
      <c r="C395" t="s">
        <v>492</v>
      </c>
      <c r="D395" t="s">
        <v>8</v>
      </c>
      <c r="E395" t="s">
        <v>493</v>
      </c>
      <c r="F395" t="s">
        <v>26</v>
      </c>
      <c r="G395" t="s">
        <v>553</v>
      </c>
      <c r="H395" t="s">
        <v>46</v>
      </c>
      <c r="I395" t="s">
        <v>82</v>
      </c>
      <c r="J395" s="56" t="s">
        <v>502</v>
      </c>
      <c r="K395">
        <v>0</v>
      </c>
    </row>
    <row r="396" spans="1:11" x14ac:dyDescent="0.25">
      <c r="A396" s="37" t="s">
        <v>492</v>
      </c>
      <c r="B396" s="37" t="s">
        <v>631</v>
      </c>
      <c r="C396" t="s">
        <v>492</v>
      </c>
      <c r="D396" t="s">
        <v>8</v>
      </c>
      <c r="E396" t="s">
        <v>493</v>
      </c>
      <c r="F396" t="s">
        <v>26</v>
      </c>
      <c r="G396" t="s">
        <v>553</v>
      </c>
      <c r="H396" t="s">
        <v>46</v>
      </c>
      <c r="I396" t="s">
        <v>82</v>
      </c>
      <c r="J396" s="56" t="s">
        <v>503</v>
      </c>
      <c r="K396">
        <v>3</v>
      </c>
    </row>
    <row r="397" spans="1:11" x14ac:dyDescent="0.25">
      <c r="A397" s="37" t="s">
        <v>492</v>
      </c>
      <c r="B397" s="37" t="s">
        <v>631</v>
      </c>
      <c r="C397" t="s">
        <v>492</v>
      </c>
      <c r="D397" t="s">
        <v>8</v>
      </c>
      <c r="E397" t="s">
        <v>493</v>
      </c>
      <c r="F397" t="s">
        <v>26</v>
      </c>
      <c r="G397" t="s">
        <v>553</v>
      </c>
      <c r="H397" t="s">
        <v>46</v>
      </c>
      <c r="I397" t="s">
        <v>82</v>
      </c>
      <c r="J397" s="56" t="s">
        <v>504</v>
      </c>
      <c r="K397">
        <v>3</v>
      </c>
    </row>
    <row r="398" spans="1:11" x14ac:dyDescent="0.25">
      <c r="A398" s="37" t="s">
        <v>492</v>
      </c>
      <c r="B398" s="37" t="s">
        <v>631</v>
      </c>
      <c r="C398" t="s">
        <v>492</v>
      </c>
      <c r="D398" t="s">
        <v>8</v>
      </c>
      <c r="E398" t="s">
        <v>493</v>
      </c>
      <c r="F398" t="s">
        <v>26</v>
      </c>
      <c r="G398" t="s">
        <v>553</v>
      </c>
      <c r="H398" t="s">
        <v>46</v>
      </c>
      <c r="I398" t="s">
        <v>82</v>
      </c>
      <c r="J398" s="56" t="s">
        <v>505</v>
      </c>
      <c r="K398">
        <v>0</v>
      </c>
    </row>
    <row r="399" spans="1:11" x14ac:dyDescent="0.25">
      <c r="A399" s="37" t="s">
        <v>492</v>
      </c>
      <c r="B399" s="37" t="s">
        <v>631</v>
      </c>
      <c r="C399" t="s">
        <v>492</v>
      </c>
      <c r="D399" t="s">
        <v>8</v>
      </c>
      <c r="E399" t="s">
        <v>493</v>
      </c>
      <c r="F399" t="s">
        <v>26</v>
      </c>
      <c r="G399" t="s">
        <v>553</v>
      </c>
      <c r="H399" t="s">
        <v>46</v>
      </c>
      <c r="I399" t="s">
        <v>82</v>
      </c>
      <c r="J399" s="56" t="s">
        <v>506</v>
      </c>
      <c r="K399">
        <v>0</v>
      </c>
    </row>
    <row r="400" spans="1:11" x14ac:dyDescent="0.25">
      <c r="A400" s="37" t="s">
        <v>492</v>
      </c>
      <c r="B400" s="37" t="s">
        <v>631</v>
      </c>
      <c r="C400" t="s">
        <v>492</v>
      </c>
      <c r="D400" t="s">
        <v>8</v>
      </c>
      <c r="E400" t="s">
        <v>493</v>
      </c>
      <c r="F400" t="s">
        <v>26</v>
      </c>
      <c r="G400" t="s">
        <v>553</v>
      </c>
      <c r="H400" t="s">
        <v>46</v>
      </c>
      <c r="I400" t="s">
        <v>82</v>
      </c>
      <c r="J400" s="56" t="s">
        <v>507</v>
      </c>
      <c r="K400">
        <v>0</v>
      </c>
    </row>
    <row r="401" spans="1:11" x14ac:dyDescent="0.25">
      <c r="A401" s="37" t="s">
        <v>492</v>
      </c>
      <c r="B401" s="37" t="s">
        <v>631</v>
      </c>
      <c r="C401" t="s">
        <v>492</v>
      </c>
      <c r="D401" t="s">
        <v>8</v>
      </c>
      <c r="E401" t="s">
        <v>493</v>
      </c>
      <c r="F401" t="s">
        <v>26</v>
      </c>
      <c r="G401" t="s">
        <v>553</v>
      </c>
      <c r="H401" t="s">
        <v>46</v>
      </c>
      <c r="I401" t="s">
        <v>82</v>
      </c>
      <c r="J401" s="56" t="s">
        <v>508</v>
      </c>
      <c r="K401">
        <v>0</v>
      </c>
    </row>
    <row r="402" spans="1:11" x14ac:dyDescent="0.25">
      <c r="A402" s="37" t="s">
        <v>492</v>
      </c>
      <c r="B402" s="37" t="s">
        <v>631</v>
      </c>
      <c r="C402" t="s">
        <v>492</v>
      </c>
      <c r="D402" t="s">
        <v>0</v>
      </c>
      <c r="E402" t="s">
        <v>519</v>
      </c>
      <c r="F402" t="s">
        <v>1</v>
      </c>
      <c r="G402" t="s">
        <v>520</v>
      </c>
      <c r="H402" t="s">
        <v>2</v>
      </c>
      <c r="I402" t="s">
        <v>86</v>
      </c>
      <c r="J402" s="56">
        <v>1</v>
      </c>
      <c r="K402">
        <v>9000</v>
      </c>
    </row>
    <row r="403" spans="1:11" x14ac:dyDescent="0.25">
      <c r="A403" s="37" t="s">
        <v>492</v>
      </c>
      <c r="B403" s="37" t="s">
        <v>631</v>
      </c>
      <c r="C403" t="s">
        <v>492</v>
      </c>
      <c r="D403" t="s">
        <v>0</v>
      </c>
      <c r="E403" t="s">
        <v>519</v>
      </c>
      <c r="F403" t="s">
        <v>1</v>
      </c>
      <c r="G403" t="s">
        <v>520</v>
      </c>
      <c r="H403" t="s">
        <v>2</v>
      </c>
      <c r="I403" t="s">
        <v>86</v>
      </c>
      <c r="J403" s="56">
        <v>2</v>
      </c>
      <c r="K403">
        <v>1212</v>
      </c>
    </row>
    <row r="404" spans="1:11" x14ac:dyDescent="0.25">
      <c r="A404" s="37" t="s">
        <v>492</v>
      </c>
      <c r="B404" s="37" t="s">
        <v>631</v>
      </c>
      <c r="C404" t="s">
        <v>492</v>
      </c>
      <c r="D404" t="s">
        <v>0</v>
      </c>
      <c r="E404" t="s">
        <v>519</v>
      </c>
      <c r="F404" t="s">
        <v>1</v>
      </c>
      <c r="G404" t="s">
        <v>520</v>
      </c>
      <c r="H404" t="s">
        <v>2</v>
      </c>
      <c r="I404" t="s">
        <v>86</v>
      </c>
      <c r="J404" s="56" t="s">
        <v>495</v>
      </c>
      <c r="K404">
        <v>756</v>
      </c>
    </row>
    <row r="405" spans="1:11" x14ac:dyDescent="0.25">
      <c r="A405" s="37" t="s">
        <v>492</v>
      </c>
      <c r="B405" s="37" t="s">
        <v>631</v>
      </c>
      <c r="C405" t="s">
        <v>492</v>
      </c>
      <c r="D405" t="s">
        <v>0</v>
      </c>
      <c r="E405" t="s">
        <v>519</v>
      </c>
      <c r="F405" t="s">
        <v>1</v>
      </c>
      <c r="G405" t="s">
        <v>520</v>
      </c>
      <c r="H405" t="s">
        <v>2</v>
      </c>
      <c r="I405" t="s">
        <v>86</v>
      </c>
      <c r="J405" s="56" t="s">
        <v>496</v>
      </c>
      <c r="K405">
        <v>230</v>
      </c>
    </row>
    <row r="406" spans="1:11" x14ac:dyDescent="0.25">
      <c r="A406" s="37" t="s">
        <v>492</v>
      </c>
      <c r="B406" s="37" t="s">
        <v>631</v>
      </c>
      <c r="C406" t="s">
        <v>492</v>
      </c>
      <c r="D406" t="s">
        <v>0</v>
      </c>
      <c r="E406" t="s">
        <v>519</v>
      </c>
      <c r="F406" t="s">
        <v>1</v>
      </c>
      <c r="G406" t="s">
        <v>520</v>
      </c>
      <c r="H406" t="s">
        <v>2</v>
      </c>
      <c r="I406" t="s">
        <v>86</v>
      </c>
      <c r="J406" s="56" t="s">
        <v>497</v>
      </c>
      <c r="K406">
        <v>65</v>
      </c>
    </row>
    <row r="407" spans="1:11" x14ac:dyDescent="0.25">
      <c r="A407" s="37" t="s">
        <v>492</v>
      </c>
      <c r="B407" s="37" t="s">
        <v>631</v>
      </c>
      <c r="C407" t="s">
        <v>492</v>
      </c>
      <c r="D407" t="s">
        <v>0</v>
      </c>
      <c r="E407" t="s">
        <v>519</v>
      </c>
      <c r="F407" t="s">
        <v>1</v>
      </c>
      <c r="G407" t="s">
        <v>520</v>
      </c>
      <c r="H407" t="s">
        <v>2</v>
      </c>
      <c r="I407" t="s">
        <v>86</v>
      </c>
      <c r="J407" s="56" t="s">
        <v>498</v>
      </c>
      <c r="K407">
        <v>59</v>
      </c>
    </row>
    <row r="408" spans="1:11" x14ac:dyDescent="0.25">
      <c r="A408" s="37" t="s">
        <v>492</v>
      </c>
      <c r="B408" s="37" t="s">
        <v>631</v>
      </c>
      <c r="C408" t="s">
        <v>492</v>
      </c>
      <c r="D408" t="s">
        <v>0</v>
      </c>
      <c r="E408" t="s">
        <v>519</v>
      </c>
      <c r="F408" t="s">
        <v>1</v>
      </c>
      <c r="G408" t="s">
        <v>520</v>
      </c>
      <c r="H408" t="s">
        <v>2</v>
      </c>
      <c r="I408" t="s">
        <v>86</v>
      </c>
      <c r="J408" s="56" t="s">
        <v>499</v>
      </c>
      <c r="K408">
        <v>97</v>
      </c>
    </row>
    <row r="409" spans="1:11" x14ac:dyDescent="0.25">
      <c r="A409" s="37" t="s">
        <v>492</v>
      </c>
      <c r="B409" s="37" t="s">
        <v>631</v>
      </c>
      <c r="C409" t="s">
        <v>492</v>
      </c>
      <c r="D409" t="s">
        <v>0</v>
      </c>
      <c r="E409" t="s">
        <v>519</v>
      </c>
      <c r="F409" t="s">
        <v>1</v>
      </c>
      <c r="G409" t="s">
        <v>520</v>
      </c>
      <c r="H409" t="s">
        <v>2</v>
      </c>
      <c r="I409" t="s">
        <v>86</v>
      </c>
      <c r="J409" s="56" t="s">
        <v>500</v>
      </c>
      <c r="K409">
        <v>5</v>
      </c>
    </row>
    <row r="410" spans="1:11" x14ac:dyDescent="0.25">
      <c r="A410" s="37" t="s">
        <v>492</v>
      </c>
      <c r="B410" s="37" t="s">
        <v>631</v>
      </c>
      <c r="C410" t="s">
        <v>492</v>
      </c>
      <c r="D410" t="s">
        <v>0</v>
      </c>
      <c r="E410" t="s">
        <v>519</v>
      </c>
      <c r="F410" t="s">
        <v>1</v>
      </c>
      <c r="G410" t="s">
        <v>520</v>
      </c>
      <c r="H410" t="s">
        <v>2</v>
      </c>
      <c r="I410" t="s">
        <v>86</v>
      </c>
      <c r="J410" s="56" t="s">
        <v>501</v>
      </c>
      <c r="K410">
        <v>318</v>
      </c>
    </row>
    <row r="411" spans="1:11" x14ac:dyDescent="0.25">
      <c r="A411" s="37" t="s">
        <v>492</v>
      </c>
      <c r="B411" s="37" t="s">
        <v>631</v>
      </c>
      <c r="C411" t="s">
        <v>492</v>
      </c>
      <c r="D411" t="s">
        <v>0</v>
      </c>
      <c r="E411" t="s">
        <v>519</v>
      </c>
      <c r="F411" t="s">
        <v>1</v>
      </c>
      <c r="G411" t="s">
        <v>520</v>
      </c>
      <c r="H411" t="s">
        <v>2</v>
      </c>
      <c r="I411" t="s">
        <v>86</v>
      </c>
      <c r="J411" s="56" t="s">
        <v>502</v>
      </c>
      <c r="K411">
        <v>183</v>
      </c>
    </row>
    <row r="412" spans="1:11" x14ac:dyDescent="0.25">
      <c r="A412" s="37" t="s">
        <v>492</v>
      </c>
      <c r="B412" s="37" t="s">
        <v>631</v>
      </c>
      <c r="C412" t="s">
        <v>492</v>
      </c>
      <c r="D412" t="s">
        <v>0</v>
      </c>
      <c r="E412" t="s">
        <v>519</v>
      </c>
      <c r="F412" t="s">
        <v>1</v>
      </c>
      <c r="G412" t="s">
        <v>520</v>
      </c>
      <c r="H412" t="s">
        <v>2</v>
      </c>
      <c r="I412" t="s">
        <v>86</v>
      </c>
      <c r="J412" s="56" t="s">
        <v>503</v>
      </c>
      <c r="K412">
        <v>138</v>
      </c>
    </row>
    <row r="413" spans="1:11" x14ac:dyDescent="0.25">
      <c r="A413" s="37" t="s">
        <v>492</v>
      </c>
      <c r="B413" s="37" t="s">
        <v>631</v>
      </c>
      <c r="C413" t="s">
        <v>492</v>
      </c>
      <c r="D413" t="s">
        <v>0</v>
      </c>
      <c r="E413" t="s">
        <v>519</v>
      </c>
      <c r="F413" t="s">
        <v>1</v>
      </c>
      <c r="G413" t="s">
        <v>520</v>
      </c>
      <c r="H413" t="s">
        <v>2</v>
      </c>
      <c r="I413" t="s">
        <v>86</v>
      </c>
      <c r="J413" s="56" t="s">
        <v>504</v>
      </c>
      <c r="K413">
        <v>192</v>
      </c>
    </row>
    <row r="414" spans="1:11" x14ac:dyDescent="0.25">
      <c r="A414" s="37" t="s">
        <v>492</v>
      </c>
      <c r="B414" s="37" t="s">
        <v>631</v>
      </c>
      <c r="C414" t="s">
        <v>492</v>
      </c>
      <c r="D414" t="s">
        <v>0</v>
      </c>
      <c r="E414" t="s">
        <v>519</v>
      </c>
      <c r="F414" t="s">
        <v>1</v>
      </c>
      <c r="G414" t="s">
        <v>520</v>
      </c>
      <c r="H414" t="s">
        <v>2</v>
      </c>
      <c r="I414" t="s">
        <v>86</v>
      </c>
      <c r="J414" s="56" t="s">
        <v>505</v>
      </c>
      <c r="K414">
        <v>25</v>
      </c>
    </row>
    <row r="415" spans="1:11" x14ac:dyDescent="0.25">
      <c r="A415" s="37" t="s">
        <v>492</v>
      </c>
      <c r="B415" s="37" t="s">
        <v>631</v>
      </c>
      <c r="C415" t="s">
        <v>492</v>
      </c>
      <c r="D415" t="s">
        <v>0</v>
      </c>
      <c r="E415" t="s">
        <v>519</v>
      </c>
      <c r="F415" t="s">
        <v>1</v>
      </c>
      <c r="G415" t="s">
        <v>520</v>
      </c>
      <c r="H415" t="s">
        <v>2</v>
      </c>
      <c r="I415" t="s">
        <v>86</v>
      </c>
      <c r="J415" s="56" t="s">
        <v>506</v>
      </c>
      <c r="K415">
        <v>31</v>
      </c>
    </row>
    <row r="416" spans="1:11" x14ac:dyDescent="0.25">
      <c r="A416" s="37" t="s">
        <v>492</v>
      </c>
      <c r="B416" s="37" t="s">
        <v>631</v>
      </c>
      <c r="C416" t="s">
        <v>492</v>
      </c>
      <c r="D416" t="s">
        <v>0</v>
      </c>
      <c r="E416" t="s">
        <v>519</v>
      </c>
      <c r="F416" t="s">
        <v>1</v>
      </c>
      <c r="G416" t="s">
        <v>520</v>
      </c>
      <c r="H416" t="s">
        <v>2</v>
      </c>
      <c r="I416" t="s">
        <v>86</v>
      </c>
      <c r="J416" s="56" t="s">
        <v>507</v>
      </c>
      <c r="K416">
        <v>33</v>
      </c>
    </row>
    <row r="417" spans="1:11" x14ac:dyDescent="0.25">
      <c r="A417" s="37" t="s">
        <v>492</v>
      </c>
      <c r="B417" s="37" t="s">
        <v>631</v>
      </c>
      <c r="C417" t="s">
        <v>492</v>
      </c>
      <c r="D417" t="s">
        <v>0</v>
      </c>
      <c r="E417" t="s">
        <v>519</v>
      </c>
      <c r="F417" t="s">
        <v>1</v>
      </c>
      <c r="G417" t="s">
        <v>520</v>
      </c>
      <c r="H417" t="s">
        <v>2</v>
      </c>
      <c r="I417" t="s">
        <v>86</v>
      </c>
      <c r="J417" s="56" t="s">
        <v>508</v>
      </c>
      <c r="K417">
        <v>292</v>
      </c>
    </row>
    <row r="418" spans="1:11" x14ac:dyDescent="0.25">
      <c r="A418" s="37" t="s">
        <v>492</v>
      </c>
      <c r="B418" s="37" t="s">
        <v>631</v>
      </c>
      <c r="C418" t="s">
        <v>492</v>
      </c>
      <c r="D418" t="s">
        <v>45</v>
      </c>
      <c r="E418" t="s">
        <v>521</v>
      </c>
      <c r="F418" t="s">
        <v>522</v>
      </c>
      <c r="G418" t="s">
        <v>523</v>
      </c>
      <c r="H418" t="s">
        <v>220</v>
      </c>
      <c r="I418" t="s">
        <v>490</v>
      </c>
      <c r="J418" s="56">
        <v>1</v>
      </c>
      <c r="K418">
        <v>1920</v>
      </c>
    </row>
    <row r="419" spans="1:11" x14ac:dyDescent="0.25">
      <c r="A419" s="37" t="s">
        <v>492</v>
      </c>
      <c r="B419" s="37" t="s">
        <v>631</v>
      </c>
      <c r="C419" t="s">
        <v>492</v>
      </c>
      <c r="D419" t="s">
        <v>45</v>
      </c>
      <c r="E419" t="s">
        <v>521</v>
      </c>
      <c r="F419" t="s">
        <v>522</v>
      </c>
      <c r="G419" t="s">
        <v>523</v>
      </c>
      <c r="H419" t="s">
        <v>220</v>
      </c>
      <c r="I419" t="s">
        <v>490</v>
      </c>
      <c r="J419" s="56">
        <v>2</v>
      </c>
      <c r="K419">
        <v>1073</v>
      </c>
    </row>
    <row r="420" spans="1:11" x14ac:dyDescent="0.25">
      <c r="A420" s="37" t="s">
        <v>492</v>
      </c>
      <c r="B420" s="37" t="s">
        <v>631</v>
      </c>
      <c r="C420" t="s">
        <v>492</v>
      </c>
      <c r="D420" t="s">
        <v>45</v>
      </c>
      <c r="E420" t="s">
        <v>521</v>
      </c>
      <c r="F420" t="s">
        <v>522</v>
      </c>
      <c r="G420" t="s">
        <v>523</v>
      </c>
      <c r="H420" t="s">
        <v>220</v>
      </c>
      <c r="I420" t="s">
        <v>490</v>
      </c>
      <c r="J420" s="56" t="s">
        <v>495</v>
      </c>
      <c r="K420">
        <v>805</v>
      </c>
    </row>
    <row r="421" spans="1:11" x14ac:dyDescent="0.25">
      <c r="A421" s="37" t="s">
        <v>492</v>
      </c>
      <c r="B421" s="37" t="s">
        <v>631</v>
      </c>
      <c r="C421" t="s">
        <v>492</v>
      </c>
      <c r="D421" t="s">
        <v>45</v>
      </c>
      <c r="E421" t="s">
        <v>521</v>
      </c>
      <c r="F421" t="s">
        <v>522</v>
      </c>
      <c r="G421" t="s">
        <v>523</v>
      </c>
      <c r="H421" t="s">
        <v>220</v>
      </c>
      <c r="I421" t="s">
        <v>490</v>
      </c>
      <c r="J421" s="56" t="s">
        <v>496</v>
      </c>
      <c r="K421">
        <v>169</v>
      </c>
    </row>
    <row r="422" spans="1:11" x14ac:dyDescent="0.25">
      <c r="A422" s="37" t="s">
        <v>492</v>
      </c>
      <c r="B422" s="37" t="s">
        <v>631</v>
      </c>
      <c r="C422" t="s">
        <v>492</v>
      </c>
      <c r="D422" t="s">
        <v>45</v>
      </c>
      <c r="E422" t="s">
        <v>521</v>
      </c>
      <c r="F422" t="s">
        <v>522</v>
      </c>
      <c r="G422" t="s">
        <v>523</v>
      </c>
      <c r="H422" t="s">
        <v>220</v>
      </c>
      <c r="I422" t="s">
        <v>490</v>
      </c>
      <c r="J422" s="56" t="s">
        <v>497</v>
      </c>
      <c r="K422">
        <v>49</v>
      </c>
    </row>
    <row r="423" spans="1:11" x14ac:dyDescent="0.25">
      <c r="A423" s="37" t="s">
        <v>492</v>
      </c>
      <c r="B423" s="37" t="s">
        <v>631</v>
      </c>
      <c r="C423" t="s">
        <v>492</v>
      </c>
      <c r="D423" t="s">
        <v>45</v>
      </c>
      <c r="E423" t="s">
        <v>521</v>
      </c>
      <c r="F423" t="s">
        <v>522</v>
      </c>
      <c r="G423" t="s">
        <v>523</v>
      </c>
      <c r="H423" t="s">
        <v>220</v>
      </c>
      <c r="I423" t="s">
        <v>490</v>
      </c>
      <c r="J423" s="56" t="s">
        <v>498</v>
      </c>
      <c r="K423">
        <v>19</v>
      </c>
    </row>
    <row r="424" spans="1:11" x14ac:dyDescent="0.25">
      <c r="A424" s="37" t="s">
        <v>492</v>
      </c>
      <c r="B424" s="37" t="s">
        <v>631</v>
      </c>
      <c r="C424" t="s">
        <v>492</v>
      </c>
      <c r="D424" t="s">
        <v>45</v>
      </c>
      <c r="E424" t="s">
        <v>521</v>
      </c>
      <c r="F424" t="s">
        <v>522</v>
      </c>
      <c r="G424" t="s">
        <v>523</v>
      </c>
      <c r="H424" t="s">
        <v>220</v>
      </c>
      <c r="I424" t="s">
        <v>490</v>
      </c>
      <c r="J424" s="56" t="s">
        <v>499</v>
      </c>
      <c r="K424">
        <v>21</v>
      </c>
    </row>
    <row r="425" spans="1:11" x14ac:dyDescent="0.25">
      <c r="A425" s="37" t="s">
        <v>492</v>
      </c>
      <c r="B425" s="37" t="s">
        <v>631</v>
      </c>
      <c r="C425" t="s">
        <v>492</v>
      </c>
      <c r="D425" t="s">
        <v>45</v>
      </c>
      <c r="E425" t="s">
        <v>521</v>
      </c>
      <c r="F425" t="s">
        <v>522</v>
      </c>
      <c r="G425" t="s">
        <v>523</v>
      </c>
      <c r="H425" t="s">
        <v>220</v>
      </c>
      <c r="I425" t="s">
        <v>490</v>
      </c>
      <c r="J425" s="56" t="s">
        <v>500</v>
      </c>
      <c r="K425">
        <v>10</v>
      </c>
    </row>
    <row r="426" spans="1:11" x14ac:dyDescent="0.25">
      <c r="A426" s="37" t="s">
        <v>492</v>
      </c>
      <c r="B426" s="37" t="s">
        <v>631</v>
      </c>
      <c r="C426" t="s">
        <v>492</v>
      </c>
      <c r="D426" t="s">
        <v>45</v>
      </c>
      <c r="E426" t="s">
        <v>521</v>
      </c>
      <c r="F426" t="s">
        <v>522</v>
      </c>
      <c r="G426" t="s">
        <v>523</v>
      </c>
      <c r="H426" t="s">
        <v>220</v>
      </c>
      <c r="I426" t="s">
        <v>490</v>
      </c>
      <c r="J426" s="56" t="s">
        <v>501</v>
      </c>
      <c r="K426">
        <v>193</v>
      </c>
    </row>
    <row r="427" spans="1:11" x14ac:dyDescent="0.25">
      <c r="A427" s="37" t="s">
        <v>492</v>
      </c>
      <c r="B427" s="37" t="s">
        <v>631</v>
      </c>
      <c r="C427" t="s">
        <v>492</v>
      </c>
      <c r="D427" t="s">
        <v>45</v>
      </c>
      <c r="E427" t="s">
        <v>521</v>
      </c>
      <c r="F427" t="s">
        <v>522</v>
      </c>
      <c r="G427" t="s">
        <v>523</v>
      </c>
      <c r="H427" t="s">
        <v>220</v>
      </c>
      <c r="I427" t="s">
        <v>490</v>
      </c>
      <c r="J427" s="56" t="s">
        <v>502</v>
      </c>
      <c r="K427">
        <v>87</v>
      </c>
    </row>
    <row r="428" spans="1:11" x14ac:dyDescent="0.25">
      <c r="A428" s="37" t="s">
        <v>492</v>
      </c>
      <c r="B428" s="37" t="s">
        <v>631</v>
      </c>
      <c r="C428" t="s">
        <v>492</v>
      </c>
      <c r="D428" t="s">
        <v>45</v>
      </c>
      <c r="E428" t="s">
        <v>521</v>
      </c>
      <c r="F428" t="s">
        <v>522</v>
      </c>
      <c r="G428" t="s">
        <v>523</v>
      </c>
      <c r="H428" t="s">
        <v>220</v>
      </c>
      <c r="I428" t="s">
        <v>490</v>
      </c>
      <c r="J428" s="56" t="s">
        <v>503</v>
      </c>
      <c r="K428">
        <v>155</v>
      </c>
    </row>
    <row r="429" spans="1:11" x14ac:dyDescent="0.25">
      <c r="A429" s="37" t="s">
        <v>492</v>
      </c>
      <c r="B429" s="37" t="s">
        <v>631</v>
      </c>
      <c r="C429" t="s">
        <v>492</v>
      </c>
      <c r="D429" t="s">
        <v>45</v>
      </c>
      <c r="E429" t="s">
        <v>521</v>
      </c>
      <c r="F429" t="s">
        <v>522</v>
      </c>
      <c r="G429" t="s">
        <v>523</v>
      </c>
      <c r="H429" t="s">
        <v>220</v>
      </c>
      <c r="I429" t="s">
        <v>490</v>
      </c>
      <c r="J429" s="56" t="s">
        <v>504</v>
      </c>
      <c r="K429">
        <v>301</v>
      </c>
    </row>
    <row r="430" spans="1:11" x14ac:dyDescent="0.25">
      <c r="A430" s="37" t="s">
        <v>492</v>
      </c>
      <c r="B430" s="37" t="s">
        <v>631</v>
      </c>
      <c r="C430" t="s">
        <v>492</v>
      </c>
      <c r="D430" t="s">
        <v>45</v>
      </c>
      <c r="E430" t="s">
        <v>521</v>
      </c>
      <c r="F430" t="s">
        <v>522</v>
      </c>
      <c r="G430" t="s">
        <v>523</v>
      </c>
      <c r="H430" t="s">
        <v>220</v>
      </c>
      <c r="I430" t="s">
        <v>490</v>
      </c>
      <c r="J430" s="56" t="s">
        <v>505</v>
      </c>
      <c r="K430">
        <v>36</v>
      </c>
    </row>
    <row r="431" spans="1:11" x14ac:dyDescent="0.25">
      <c r="A431" s="37" t="s">
        <v>492</v>
      </c>
      <c r="B431" s="37" t="s">
        <v>631</v>
      </c>
      <c r="C431" t="s">
        <v>492</v>
      </c>
      <c r="D431" t="s">
        <v>45</v>
      </c>
      <c r="E431" t="s">
        <v>521</v>
      </c>
      <c r="F431" t="s">
        <v>522</v>
      </c>
      <c r="G431" t="s">
        <v>523</v>
      </c>
      <c r="H431" t="s">
        <v>220</v>
      </c>
      <c r="I431" t="s">
        <v>490</v>
      </c>
      <c r="J431" s="56" t="s">
        <v>506</v>
      </c>
      <c r="K431">
        <v>259</v>
      </c>
    </row>
    <row r="432" spans="1:11" x14ac:dyDescent="0.25">
      <c r="A432" s="37" t="s">
        <v>492</v>
      </c>
      <c r="B432" s="37" t="s">
        <v>631</v>
      </c>
      <c r="C432" t="s">
        <v>492</v>
      </c>
      <c r="D432" t="s">
        <v>45</v>
      </c>
      <c r="E432" t="s">
        <v>521</v>
      </c>
      <c r="F432" t="s">
        <v>522</v>
      </c>
      <c r="G432" t="s">
        <v>523</v>
      </c>
      <c r="H432" t="s">
        <v>220</v>
      </c>
      <c r="I432" t="s">
        <v>490</v>
      </c>
      <c r="J432" s="56" t="s">
        <v>507</v>
      </c>
      <c r="K432">
        <v>32</v>
      </c>
    </row>
    <row r="433" spans="1:11" x14ac:dyDescent="0.25">
      <c r="A433" s="37" t="s">
        <v>492</v>
      </c>
      <c r="B433" s="37" t="s">
        <v>631</v>
      </c>
      <c r="C433" t="s">
        <v>492</v>
      </c>
      <c r="D433" t="s">
        <v>45</v>
      </c>
      <c r="E433" t="s">
        <v>521</v>
      </c>
      <c r="F433" t="s">
        <v>522</v>
      </c>
      <c r="G433" t="s">
        <v>523</v>
      </c>
      <c r="H433" t="s">
        <v>220</v>
      </c>
      <c r="I433" t="s">
        <v>490</v>
      </c>
      <c r="J433" s="56" t="s">
        <v>508</v>
      </c>
      <c r="K433">
        <v>10</v>
      </c>
    </row>
    <row r="434" spans="1:11" x14ac:dyDescent="0.25">
      <c r="A434" s="37" t="s">
        <v>492</v>
      </c>
      <c r="B434" s="37" t="s">
        <v>631</v>
      </c>
      <c r="C434" t="s">
        <v>492</v>
      </c>
      <c r="D434" t="s">
        <v>0</v>
      </c>
      <c r="E434" t="s">
        <v>519</v>
      </c>
      <c r="F434" t="s">
        <v>528</v>
      </c>
      <c r="G434" t="s">
        <v>533</v>
      </c>
      <c r="H434" t="s">
        <v>88</v>
      </c>
      <c r="I434" t="s">
        <v>489</v>
      </c>
      <c r="J434" s="56">
        <v>1</v>
      </c>
      <c r="K434">
        <v>6942</v>
      </c>
    </row>
    <row r="435" spans="1:11" x14ac:dyDescent="0.25">
      <c r="A435" s="37" t="s">
        <v>492</v>
      </c>
      <c r="B435" s="37" t="s">
        <v>631</v>
      </c>
      <c r="C435" t="s">
        <v>492</v>
      </c>
      <c r="D435" t="s">
        <v>0</v>
      </c>
      <c r="E435" t="s">
        <v>519</v>
      </c>
      <c r="F435" t="s">
        <v>528</v>
      </c>
      <c r="G435" t="s">
        <v>533</v>
      </c>
      <c r="H435" t="s">
        <v>88</v>
      </c>
      <c r="I435" t="s">
        <v>489</v>
      </c>
      <c r="J435" s="56">
        <v>2</v>
      </c>
      <c r="K435">
        <v>571</v>
      </c>
    </row>
    <row r="436" spans="1:11" x14ac:dyDescent="0.25">
      <c r="A436" s="37" t="s">
        <v>492</v>
      </c>
      <c r="B436" s="37" t="s">
        <v>631</v>
      </c>
      <c r="C436" t="s">
        <v>492</v>
      </c>
      <c r="D436" t="s">
        <v>0</v>
      </c>
      <c r="E436" t="s">
        <v>519</v>
      </c>
      <c r="F436" t="s">
        <v>528</v>
      </c>
      <c r="G436" t="s">
        <v>533</v>
      </c>
      <c r="H436" t="s">
        <v>88</v>
      </c>
      <c r="I436" t="s">
        <v>489</v>
      </c>
      <c r="J436" s="56" t="s">
        <v>495</v>
      </c>
      <c r="K436">
        <v>337</v>
      </c>
    </row>
    <row r="437" spans="1:11" x14ac:dyDescent="0.25">
      <c r="A437" s="37" t="s">
        <v>492</v>
      </c>
      <c r="B437" s="37" t="s">
        <v>631</v>
      </c>
      <c r="C437" t="s">
        <v>492</v>
      </c>
      <c r="D437" t="s">
        <v>0</v>
      </c>
      <c r="E437" t="s">
        <v>519</v>
      </c>
      <c r="F437" t="s">
        <v>528</v>
      </c>
      <c r="G437" t="s">
        <v>533</v>
      </c>
      <c r="H437" t="s">
        <v>88</v>
      </c>
      <c r="I437" t="s">
        <v>489</v>
      </c>
      <c r="J437" s="56" t="s">
        <v>496</v>
      </c>
      <c r="K437">
        <v>129</v>
      </c>
    </row>
    <row r="438" spans="1:11" x14ac:dyDescent="0.25">
      <c r="A438" s="37" t="s">
        <v>492</v>
      </c>
      <c r="B438" s="37" t="s">
        <v>631</v>
      </c>
      <c r="C438" t="s">
        <v>492</v>
      </c>
      <c r="D438" t="s">
        <v>0</v>
      </c>
      <c r="E438" t="s">
        <v>519</v>
      </c>
      <c r="F438" t="s">
        <v>528</v>
      </c>
      <c r="G438" t="s">
        <v>533</v>
      </c>
      <c r="H438" t="s">
        <v>88</v>
      </c>
      <c r="I438" t="s">
        <v>489</v>
      </c>
      <c r="J438" s="56" t="s">
        <v>497</v>
      </c>
      <c r="K438">
        <v>45</v>
      </c>
    </row>
    <row r="439" spans="1:11" x14ac:dyDescent="0.25">
      <c r="A439" s="37" t="s">
        <v>492</v>
      </c>
      <c r="B439" s="37" t="s">
        <v>631</v>
      </c>
      <c r="C439" t="s">
        <v>492</v>
      </c>
      <c r="D439" t="s">
        <v>0</v>
      </c>
      <c r="E439" t="s">
        <v>519</v>
      </c>
      <c r="F439" t="s">
        <v>528</v>
      </c>
      <c r="G439" t="s">
        <v>533</v>
      </c>
      <c r="H439" t="s">
        <v>88</v>
      </c>
      <c r="I439" t="s">
        <v>489</v>
      </c>
      <c r="J439" s="56" t="s">
        <v>498</v>
      </c>
      <c r="K439">
        <v>24</v>
      </c>
    </row>
    <row r="440" spans="1:11" x14ac:dyDescent="0.25">
      <c r="A440" s="37" t="s">
        <v>492</v>
      </c>
      <c r="B440" s="37" t="s">
        <v>631</v>
      </c>
      <c r="C440" t="s">
        <v>492</v>
      </c>
      <c r="D440" t="s">
        <v>0</v>
      </c>
      <c r="E440" t="s">
        <v>519</v>
      </c>
      <c r="F440" t="s">
        <v>528</v>
      </c>
      <c r="G440" t="s">
        <v>533</v>
      </c>
      <c r="H440" t="s">
        <v>88</v>
      </c>
      <c r="I440" t="s">
        <v>489</v>
      </c>
      <c r="J440" s="56" t="s">
        <v>499</v>
      </c>
      <c r="K440">
        <v>27</v>
      </c>
    </row>
    <row r="441" spans="1:11" x14ac:dyDescent="0.25">
      <c r="A441" s="37" t="s">
        <v>492</v>
      </c>
      <c r="B441" s="37" t="s">
        <v>631</v>
      </c>
      <c r="C441" t="s">
        <v>492</v>
      </c>
      <c r="D441" t="s">
        <v>0</v>
      </c>
      <c r="E441" t="s">
        <v>519</v>
      </c>
      <c r="F441" t="s">
        <v>528</v>
      </c>
      <c r="G441" t="s">
        <v>533</v>
      </c>
      <c r="H441" t="s">
        <v>88</v>
      </c>
      <c r="I441" t="s">
        <v>489</v>
      </c>
      <c r="J441" s="56" t="s">
        <v>500</v>
      </c>
      <c r="K441">
        <v>9</v>
      </c>
    </row>
    <row r="442" spans="1:11" x14ac:dyDescent="0.25">
      <c r="A442" s="37" t="s">
        <v>492</v>
      </c>
      <c r="B442" s="37" t="s">
        <v>631</v>
      </c>
      <c r="C442" t="s">
        <v>492</v>
      </c>
      <c r="D442" t="s">
        <v>0</v>
      </c>
      <c r="E442" t="s">
        <v>519</v>
      </c>
      <c r="F442" t="s">
        <v>528</v>
      </c>
      <c r="G442" t="s">
        <v>533</v>
      </c>
      <c r="H442" t="s">
        <v>88</v>
      </c>
      <c r="I442" t="s">
        <v>489</v>
      </c>
      <c r="J442" s="56" t="s">
        <v>501</v>
      </c>
      <c r="K442">
        <v>164</v>
      </c>
    </row>
    <row r="443" spans="1:11" x14ac:dyDescent="0.25">
      <c r="A443" s="37" t="s">
        <v>492</v>
      </c>
      <c r="B443" s="37" t="s">
        <v>631</v>
      </c>
      <c r="C443" t="s">
        <v>492</v>
      </c>
      <c r="D443" t="s">
        <v>0</v>
      </c>
      <c r="E443" t="s">
        <v>519</v>
      </c>
      <c r="F443" t="s">
        <v>528</v>
      </c>
      <c r="G443" t="s">
        <v>533</v>
      </c>
      <c r="H443" t="s">
        <v>88</v>
      </c>
      <c r="I443" t="s">
        <v>489</v>
      </c>
      <c r="J443" s="56" t="s">
        <v>502</v>
      </c>
      <c r="K443">
        <v>25</v>
      </c>
    </row>
    <row r="444" spans="1:11" x14ac:dyDescent="0.25">
      <c r="A444" s="37" t="s">
        <v>492</v>
      </c>
      <c r="B444" s="37" t="s">
        <v>631</v>
      </c>
      <c r="C444" t="s">
        <v>492</v>
      </c>
      <c r="D444" t="s">
        <v>0</v>
      </c>
      <c r="E444" t="s">
        <v>519</v>
      </c>
      <c r="F444" t="s">
        <v>528</v>
      </c>
      <c r="G444" t="s">
        <v>533</v>
      </c>
      <c r="H444" t="s">
        <v>88</v>
      </c>
      <c r="I444" t="s">
        <v>489</v>
      </c>
      <c r="J444" s="56" t="s">
        <v>503</v>
      </c>
      <c r="K444">
        <v>113</v>
      </c>
    </row>
    <row r="445" spans="1:11" x14ac:dyDescent="0.25">
      <c r="A445" s="37" t="s">
        <v>492</v>
      </c>
      <c r="B445" s="37" t="s">
        <v>631</v>
      </c>
      <c r="C445" t="s">
        <v>492</v>
      </c>
      <c r="D445" t="s">
        <v>0</v>
      </c>
      <c r="E445" t="s">
        <v>519</v>
      </c>
      <c r="F445" t="s">
        <v>528</v>
      </c>
      <c r="G445" t="s">
        <v>533</v>
      </c>
      <c r="H445" t="s">
        <v>88</v>
      </c>
      <c r="I445" t="s">
        <v>489</v>
      </c>
      <c r="J445" s="56" t="s">
        <v>504</v>
      </c>
      <c r="K445">
        <v>120</v>
      </c>
    </row>
    <row r="446" spans="1:11" x14ac:dyDescent="0.25">
      <c r="A446" s="37" t="s">
        <v>492</v>
      </c>
      <c r="B446" s="37" t="s">
        <v>631</v>
      </c>
      <c r="C446" t="s">
        <v>492</v>
      </c>
      <c r="D446" t="s">
        <v>0</v>
      </c>
      <c r="E446" t="s">
        <v>519</v>
      </c>
      <c r="F446" t="s">
        <v>528</v>
      </c>
      <c r="G446" t="s">
        <v>533</v>
      </c>
      <c r="H446" t="s">
        <v>88</v>
      </c>
      <c r="I446" t="s">
        <v>489</v>
      </c>
      <c r="J446" s="56" t="s">
        <v>505</v>
      </c>
      <c r="K446">
        <v>0</v>
      </c>
    </row>
    <row r="447" spans="1:11" x14ac:dyDescent="0.25">
      <c r="A447" s="37" t="s">
        <v>492</v>
      </c>
      <c r="B447" s="37" t="s">
        <v>631</v>
      </c>
      <c r="C447" t="s">
        <v>492</v>
      </c>
      <c r="D447" t="s">
        <v>0</v>
      </c>
      <c r="E447" t="s">
        <v>519</v>
      </c>
      <c r="F447" t="s">
        <v>528</v>
      </c>
      <c r="G447" t="s">
        <v>533</v>
      </c>
      <c r="H447" t="s">
        <v>88</v>
      </c>
      <c r="I447" t="s">
        <v>489</v>
      </c>
      <c r="J447" s="56" t="s">
        <v>506</v>
      </c>
      <c r="K447">
        <v>122</v>
      </c>
    </row>
    <row r="448" spans="1:11" x14ac:dyDescent="0.25">
      <c r="A448" s="37" t="s">
        <v>492</v>
      </c>
      <c r="B448" s="37" t="s">
        <v>631</v>
      </c>
      <c r="C448" t="s">
        <v>492</v>
      </c>
      <c r="D448" t="s">
        <v>0</v>
      </c>
      <c r="E448" t="s">
        <v>519</v>
      </c>
      <c r="F448" t="s">
        <v>528</v>
      </c>
      <c r="G448" t="s">
        <v>533</v>
      </c>
      <c r="H448" t="s">
        <v>88</v>
      </c>
      <c r="I448" t="s">
        <v>489</v>
      </c>
      <c r="J448" s="56" t="s">
        <v>507</v>
      </c>
      <c r="K448">
        <v>22</v>
      </c>
    </row>
    <row r="449" spans="1:11" x14ac:dyDescent="0.25">
      <c r="A449" s="37" t="s">
        <v>492</v>
      </c>
      <c r="B449" s="37" t="s">
        <v>631</v>
      </c>
      <c r="C449" t="s">
        <v>492</v>
      </c>
      <c r="D449" t="s">
        <v>0</v>
      </c>
      <c r="E449" t="s">
        <v>519</v>
      </c>
      <c r="F449" t="s">
        <v>528</v>
      </c>
      <c r="G449" t="s">
        <v>533</v>
      </c>
      <c r="H449" t="s">
        <v>88</v>
      </c>
      <c r="I449" t="s">
        <v>489</v>
      </c>
      <c r="J449" s="56" t="s">
        <v>508</v>
      </c>
      <c r="K449">
        <v>5</v>
      </c>
    </row>
    <row r="450" spans="1:11" x14ac:dyDescent="0.25">
      <c r="A450" s="37" t="s">
        <v>492</v>
      </c>
      <c r="B450" s="37" t="s">
        <v>631</v>
      </c>
      <c r="C450" t="s">
        <v>492</v>
      </c>
      <c r="D450" t="s">
        <v>3</v>
      </c>
      <c r="E450" t="s">
        <v>509</v>
      </c>
      <c r="F450" t="s">
        <v>38</v>
      </c>
      <c r="G450" t="s">
        <v>524</v>
      </c>
      <c r="H450" t="s">
        <v>288</v>
      </c>
      <c r="I450" t="s">
        <v>448</v>
      </c>
      <c r="J450" s="56">
        <v>1</v>
      </c>
      <c r="K450">
        <v>689</v>
      </c>
    </row>
    <row r="451" spans="1:11" x14ac:dyDescent="0.25">
      <c r="A451" s="37" t="s">
        <v>492</v>
      </c>
      <c r="B451" s="37" t="s">
        <v>631</v>
      </c>
      <c r="C451" t="s">
        <v>492</v>
      </c>
      <c r="D451" t="s">
        <v>3</v>
      </c>
      <c r="E451" t="s">
        <v>509</v>
      </c>
      <c r="F451" t="s">
        <v>38</v>
      </c>
      <c r="G451" t="s">
        <v>524</v>
      </c>
      <c r="H451" t="s">
        <v>288</v>
      </c>
      <c r="I451" t="s">
        <v>448</v>
      </c>
      <c r="J451" s="56">
        <v>2</v>
      </c>
      <c r="K451">
        <v>29</v>
      </c>
    </row>
    <row r="452" spans="1:11" x14ac:dyDescent="0.25">
      <c r="A452" s="37" t="s">
        <v>492</v>
      </c>
      <c r="B452" s="37" t="s">
        <v>631</v>
      </c>
      <c r="C452" t="s">
        <v>492</v>
      </c>
      <c r="D452" t="s">
        <v>3</v>
      </c>
      <c r="E452" t="s">
        <v>509</v>
      </c>
      <c r="F452" t="s">
        <v>38</v>
      </c>
      <c r="G452" t="s">
        <v>524</v>
      </c>
      <c r="H452" t="s">
        <v>288</v>
      </c>
      <c r="I452" t="s">
        <v>448</v>
      </c>
      <c r="J452" s="56" t="s">
        <v>495</v>
      </c>
      <c r="K452">
        <v>14</v>
      </c>
    </row>
    <row r="453" spans="1:11" x14ac:dyDescent="0.25">
      <c r="A453" s="37" t="s">
        <v>492</v>
      </c>
      <c r="B453" s="37" t="s">
        <v>631</v>
      </c>
      <c r="C453" t="s">
        <v>492</v>
      </c>
      <c r="D453" t="s">
        <v>3</v>
      </c>
      <c r="E453" t="s">
        <v>509</v>
      </c>
      <c r="F453" t="s">
        <v>38</v>
      </c>
      <c r="G453" t="s">
        <v>524</v>
      </c>
      <c r="H453" t="s">
        <v>288</v>
      </c>
      <c r="I453" t="s">
        <v>448</v>
      </c>
      <c r="J453" s="56" t="s">
        <v>496</v>
      </c>
      <c r="K453">
        <v>3</v>
      </c>
    </row>
    <row r="454" spans="1:11" x14ac:dyDescent="0.25">
      <c r="A454" s="37" t="s">
        <v>492</v>
      </c>
      <c r="B454" s="37" t="s">
        <v>631</v>
      </c>
      <c r="C454" t="s">
        <v>492</v>
      </c>
      <c r="D454" t="s">
        <v>3</v>
      </c>
      <c r="E454" t="s">
        <v>509</v>
      </c>
      <c r="F454" t="s">
        <v>38</v>
      </c>
      <c r="G454" t="s">
        <v>524</v>
      </c>
      <c r="H454" t="s">
        <v>288</v>
      </c>
      <c r="I454" t="s">
        <v>448</v>
      </c>
      <c r="J454" s="56" t="s">
        <v>497</v>
      </c>
      <c r="K454">
        <v>1</v>
      </c>
    </row>
    <row r="455" spans="1:11" x14ac:dyDescent="0.25">
      <c r="A455" s="37" t="s">
        <v>492</v>
      </c>
      <c r="B455" s="37" t="s">
        <v>631</v>
      </c>
      <c r="C455" t="s">
        <v>492</v>
      </c>
      <c r="D455" t="s">
        <v>3</v>
      </c>
      <c r="E455" t="s">
        <v>509</v>
      </c>
      <c r="F455" t="s">
        <v>38</v>
      </c>
      <c r="G455" t="s">
        <v>524</v>
      </c>
      <c r="H455" t="s">
        <v>288</v>
      </c>
      <c r="I455" t="s">
        <v>448</v>
      </c>
      <c r="J455" s="56" t="s">
        <v>498</v>
      </c>
      <c r="K455">
        <v>4</v>
      </c>
    </row>
    <row r="456" spans="1:11" x14ac:dyDescent="0.25">
      <c r="A456" s="37" t="s">
        <v>492</v>
      </c>
      <c r="B456" s="37" t="s">
        <v>631</v>
      </c>
      <c r="C456" t="s">
        <v>492</v>
      </c>
      <c r="D456" t="s">
        <v>3</v>
      </c>
      <c r="E456" t="s">
        <v>509</v>
      </c>
      <c r="F456" t="s">
        <v>38</v>
      </c>
      <c r="G456" t="s">
        <v>524</v>
      </c>
      <c r="H456" t="s">
        <v>288</v>
      </c>
      <c r="I456" t="s">
        <v>448</v>
      </c>
      <c r="J456" s="56" t="s">
        <v>499</v>
      </c>
      <c r="K456">
        <v>7</v>
      </c>
    </row>
    <row r="457" spans="1:11" x14ac:dyDescent="0.25">
      <c r="A457" s="37" t="s">
        <v>492</v>
      </c>
      <c r="B457" s="37" t="s">
        <v>631</v>
      </c>
      <c r="C457" t="s">
        <v>492</v>
      </c>
      <c r="D457" t="s">
        <v>3</v>
      </c>
      <c r="E457" t="s">
        <v>509</v>
      </c>
      <c r="F457" t="s">
        <v>38</v>
      </c>
      <c r="G457" t="s">
        <v>524</v>
      </c>
      <c r="H457" t="s">
        <v>288</v>
      </c>
      <c r="I457" t="s">
        <v>448</v>
      </c>
      <c r="J457" s="56" t="s">
        <v>500</v>
      </c>
      <c r="K457">
        <v>0</v>
      </c>
    </row>
    <row r="458" spans="1:11" x14ac:dyDescent="0.25">
      <c r="A458" s="37" t="s">
        <v>492</v>
      </c>
      <c r="B458" s="37" t="s">
        <v>631</v>
      </c>
      <c r="C458" t="s">
        <v>492</v>
      </c>
      <c r="D458" t="s">
        <v>3</v>
      </c>
      <c r="E458" t="s">
        <v>509</v>
      </c>
      <c r="F458" t="s">
        <v>38</v>
      </c>
      <c r="G458" t="s">
        <v>524</v>
      </c>
      <c r="H458" t="s">
        <v>288</v>
      </c>
      <c r="I458" t="s">
        <v>448</v>
      </c>
      <c r="J458" s="56" t="s">
        <v>501</v>
      </c>
      <c r="K458">
        <v>4</v>
      </c>
    </row>
    <row r="459" spans="1:11" x14ac:dyDescent="0.25">
      <c r="A459" s="37" t="s">
        <v>492</v>
      </c>
      <c r="B459" s="37" t="s">
        <v>631</v>
      </c>
      <c r="C459" t="s">
        <v>492</v>
      </c>
      <c r="D459" t="s">
        <v>3</v>
      </c>
      <c r="E459" t="s">
        <v>509</v>
      </c>
      <c r="F459" t="s">
        <v>38</v>
      </c>
      <c r="G459" t="s">
        <v>524</v>
      </c>
      <c r="H459" t="s">
        <v>288</v>
      </c>
      <c r="I459" t="s">
        <v>448</v>
      </c>
      <c r="J459" s="56" t="s">
        <v>502</v>
      </c>
      <c r="K459">
        <v>5</v>
      </c>
    </row>
    <row r="460" spans="1:11" x14ac:dyDescent="0.25">
      <c r="A460" s="37" t="s">
        <v>492</v>
      </c>
      <c r="B460" s="37" t="s">
        <v>631</v>
      </c>
      <c r="C460" t="s">
        <v>492</v>
      </c>
      <c r="D460" t="s">
        <v>3</v>
      </c>
      <c r="E460" t="s">
        <v>509</v>
      </c>
      <c r="F460" t="s">
        <v>38</v>
      </c>
      <c r="G460" t="s">
        <v>524</v>
      </c>
      <c r="H460" t="s">
        <v>288</v>
      </c>
      <c r="I460" t="s">
        <v>448</v>
      </c>
      <c r="J460" s="56" t="s">
        <v>503</v>
      </c>
      <c r="K460">
        <v>6</v>
      </c>
    </row>
    <row r="461" spans="1:11" x14ac:dyDescent="0.25">
      <c r="A461" s="37" t="s">
        <v>492</v>
      </c>
      <c r="B461" s="37" t="s">
        <v>631</v>
      </c>
      <c r="C461" t="s">
        <v>492</v>
      </c>
      <c r="D461" t="s">
        <v>3</v>
      </c>
      <c r="E461" t="s">
        <v>509</v>
      </c>
      <c r="F461" t="s">
        <v>38</v>
      </c>
      <c r="G461" t="s">
        <v>524</v>
      </c>
      <c r="H461" t="s">
        <v>288</v>
      </c>
      <c r="I461" t="s">
        <v>448</v>
      </c>
      <c r="J461" s="56" t="s">
        <v>504</v>
      </c>
      <c r="K461">
        <v>7</v>
      </c>
    </row>
    <row r="462" spans="1:11" x14ac:dyDescent="0.25">
      <c r="A462" s="37" t="s">
        <v>492</v>
      </c>
      <c r="B462" s="37" t="s">
        <v>631</v>
      </c>
      <c r="C462" t="s">
        <v>492</v>
      </c>
      <c r="D462" t="s">
        <v>3</v>
      </c>
      <c r="E462" t="s">
        <v>509</v>
      </c>
      <c r="F462" t="s">
        <v>38</v>
      </c>
      <c r="G462" t="s">
        <v>524</v>
      </c>
      <c r="H462" t="s">
        <v>288</v>
      </c>
      <c r="I462" t="s">
        <v>448</v>
      </c>
      <c r="J462" s="56" t="s">
        <v>505</v>
      </c>
      <c r="K462">
        <v>0</v>
      </c>
    </row>
    <row r="463" spans="1:11" x14ac:dyDescent="0.25">
      <c r="A463" s="37" t="s">
        <v>492</v>
      </c>
      <c r="B463" s="37" t="s">
        <v>631</v>
      </c>
      <c r="C463" t="s">
        <v>492</v>
      </c>
      <c r="D463" t="s">
        <v>3</v>
      </c>
      <c r="E463" t="s">
        <v>509</v>
      </c>
      <c r="F463" t="s">
        <v>38</v>
      </c>
      <c r="G463" t="s">
        <v>524</v>
      </c>
      <c r="H463" t="s">
        <v>288</v>
      </c>
      <c r="I463" t="s">
        <v>448</v>
      </c>
      <c r="J463" s="56" t="s">
        <v>506</v>
      </c>
      <c r="K463">
        <v>5</v>
      </c>
    </row>
    <row r="464" spans="1:11" x14ac:dyDescent="0.25">
      <c r="A464" s="37" t="s">
        <v>492</v>
      </c>
      <c r="B464" s="37" t="s">
        <v>631</v>
      </c>
      <c r="C464" t="s">
        <v>492</v>
      </c>
      <c r="D464" t="s">
        <v>3</v>
      </c>
      <c r="E464" t="s">
        <v>509</v>
      </c>
      <c r="F464" t="s">
        <v>38</v>
      </c>
      <c r="G464" t="s">
        <v>524</v>
      </c>
      <c r="H464" t="s">
        <v>288</v>
      </c>
      <c r="I464" t="s">
        <v>448</v>
      </c>
      <c r="J464" s="56" t="s">
        <v>507</v>
      </c>
      <c r="K464">
        <v>2</v>
      </c>
    </row>
    <row r="465" spans="1:11" x14ac:dyDescent="0.25">
      <c r="A465" s="37" t="s">
        <v>492</v>
      </c>
      <c r="B465" s="37" t="s">
        <v>631</v>
      </c>
      <c r="C465" t="s">
        <v>492</v>
      </c>
      <c r="D465" t="s">
        <v>3</v>
      </c>
      <c r="E465" t="s">
        <v>509</v>
      </c>
      <c r="F465" t="s">
        <v>38</v>
      </c>
      <c r="G465" t="s">
        <v>524</v>
      </c>
      <c r="H465" t="s">
        <v>288</v>
      </c>
      <c r="I465" t="s">
        <v>448</v>
      </c>
      <c r="J465" s="56" t="s">
        <v>508</v>
      </c>
      <c r="K465">
        <v>0</v>
      </c>
    </row>
    <row r="466" spans="1:11" x14ac:dyDescent="0.25">
      <c r="A466" s="37" t="s">
        <v>492</v>
      </c>
      <c r="B466" s="37" t="s">
        <v>631</v>
      </c>
      <c r="C466" t="s">
        <v>492</v>
      </c>
      <c r="D466" t="s">
        <v>5</v>
      </c>
      <c r="E466" t="s">
        <v>515</v>
      </c>
      <c r="F466" t="s">
        <v>32</v>
      </c>
      <c r="G466" t="s">
        <v>525</v>
      </c>
      <c r="H466" t="s">
        <v>39</v>
      </c>
      <c r="I466" t="s">
        <v>204</v>
      </c>
      <c r="J466" s="56">
        <v>1</v>
      </c>
      <c r="K466">
        <v>0</v>
      </c>
    </row>
    <row r="467" spans="1:11" x14ac:dyDescent="0.25">
      <c r="A467" s="37" t="s">
        <v>492</v>
      </c>
      <c r="B467" s="37" t="s">
        <v>631</v>
      </c>
      <c r="C467" t="s">
        <v>492</v>
      </c>
      <c r="D467" t="s">
        <v>5</v>
      </c>
      <c r="E467" t="s">
        <v>515</v>
      </c>
      <c r="F467" t="s">
        <v>32</v>
      </c>
      <c r="G467" t="s">
        <v>525</v>
      </c>
      <c r="H467" t="s">
        <v>39</v>
      </c>
      <c r="I467" t="s">
        <v>204</v>
      </c>
      <c r="J467" s="56">
        <v>2</v>
      </c>
      <c r="K467">
        <v>1865</v>
      </c>
    </row>
    <row r="468" spans="1:11" x14ac:dyDescent="0.25">
      <c r="A468" s="37" t="s">
        <v>492</v>
      </c>
      <c r="B468" s="37" t="s">
        <v>631</v>
      </c>
      <c r="C468" t="s">
        <v>492</v>
      </c>
      <c r="D468" t="s">
        <v>5</v>
      </c>
      <c r="E468" t="s">
        <v>515</v>
      </c>
      <c r="F468" t="s">
        <v>32</v>
      </c>
      <c r="G468" t="s">
        <v>525</v>
      </c>
      <c r="H468" t="s">
        <v>39</v>
      </c>
      <c r="I468" t="s">
        <v>204</v>
      </c>
      <c r="J468" s="56" t="s">
        <v>495</v>
      </c>
      <c r="K468">
        <v>977</v>
      </c>
    </row>
    <row r="469" spans="1:11" x14ac:dyDescent="0.25">
      <c r="A469" s="37" t="s">
        <v>492</v>
      </c>
      <c r="B469" s="37" t="s">
        <v>631</v>
      </c>
      <c r="C469" t="s">
        <v>492</v>
      </c>
      <c r="D469" t="s">
        <v>5</v>
      </c>
      <c r="E469" t="s">
        <v>515</v>
      </c>
      <c r="F469" t="s">
        <v>32</v>
      </c>
      <c r="G469" t="s">
        <v>525</v>
      </c>
      <c r="H469" t="s">
        <v>39</v>
      </c>
      <c r="I469" t="s">
        <v>204</v>
      </c>
      <c r="J469" s="56" t="s">
        <v>496</v>
      </c>
      <c r="K469">
        <v>246</v>
      </c>
    </row>
    <row r="470" spans="1:11" x14ac:dyDescent="0.25">
      <c r="A470" s="37" t="s">
        <v>492</v>
      </c>
      <c r="B470" s="37" t="s">
        <v>631</v>
      </c>
      <c r="C470" t="s">
        <v>492</v>
      </c>
      <c r="D470" t="s">
        <v>5</v>
      </c>
      <c r="E470" t="s">
        <v>515</v>
      </c>
      <c r="F470" t="s">
        <v>32</v>
      </c>
      <c r="G470" t="s">
        <v>525</v>
      </c>
      <c r="H470" t="s">
        <v>39</v>
      </c>
      <c r="I470" t="s">
        <v>204</v>
      </c>
      <c r="J470" s="56" t="s">
        <v>497</v>
      </c>
      <c r="K470">
        <v>140</v>
      </c>
    </row>
    <row r="471" spans="1:11" x14ac:dyDescent="0.25">
      <c r="A471" s="37" t="s">
        <v>492</v>
      </c>
      <c r="B471" s="37" t="s">
        <v>631</v>
      </c>
      <c r="C471" t="s">
        <v>492</v>
      </c>
      <c r="D471" t="s">
        <v>5</v>
      </c>
      <c r="E471" t="s">
        <v>515</v>
      </c>
      <c r="F471" t="s">
        <v>32</v>
      </c>
      <c r="G471" t="s">
        <v>525</v>
      </c>
      <c r="H471" t="s">
        <v>39</v>
      </c>
      <c r="I471" t="s">
        <v>204</v>
      </c>
      <c r="J471" s="56" t="s">
        <v>498</v>
      </c>
      <c r="K471">
        <v>192</v>
      </c>
    </row>
    <row r="472" spans="1:11" x14ac:dyDescent="0.25">
      <c r="A472" s="37" t="s">
        <v>492</v>
      </c>
      <c r="B472" s="37" t="s">
        <v>631</v>
      </c>
      <c r="C472" t="s">
        <v>492</v>
      </c>
      <c r="D472" t="s">
        <v>5</v>
      </c>
      <c r="E472" t="s">
        <v>515</v>
      </c>
      <c r="F472" t="s">
        <v>32</v>
      </c>
      <c r="G472" t="s">
        <v>525</v>
      </c>
      <c r="H472" t="s">
        <v>39</v>
      </c>
      <c r="I472" t="s">
        <v>204</v>
      </c>
      <c r="J472" s="56" t="s">
        <v>499</v>
      </c>
      <c r="K472">
        <v>308</v>
      </c>
    </row>
    <row r="473" spans="1:11" x14ac:dyDescent="0.25">
      <c r="A473" s="37" t="s">
        <v>492</v>
      </c>
      <c r="B473" s="37" t="s">
        <v>631</v>
      </c>
      <c r="C473" t="s">
        <v>492</v>
      </c>
      <c r="D473" t="s">
        <v>5</v>
      </c>
      <c r="E473" t="s">
        <v>515</v>
      </c>
      <c r="F473" t="s">
        <v>32</v>
      </c>
      <c r="G473" t="s">
        <v>525</v>
      </c>
      <c r="H473" t="s">
        <v>39</v>
      </c>
      <c r="I473" t="s">
        <v>204</v>
      </c>
      <c r="J473" s="56" t="s">
        <v>500</v>
      </c>
      <c r="K473">
        <v>2</v>
      </c>
    </row>
    <row r="474" spans="1:11" x14ac:dyDescent="0.25">
      <c r="A474" s="37" t="s">
        <v>492</v>
      </c>
      <c r="B474" s="37" t="s">
        <v>631</v>
      </c>
      <c r="C474" t="s">
        <v>492</v>
      </c>
      <c r="D474" t="s">
        <v>5</v>
      </c>
      <c r="E474" t="s">
        <v>515</v>
      </c>
      <c r="F474" t="s">
        <v>32</v>
      </c>
      <c r="G474" t="s">
        <v>525</v>
      </c>
      <c r="H474" t="s">
        <v>39</v>
      </c>
      <c r="I474" t="s">
        <v>204</v>
      </c>
      <c r="J474" s="56" t="s">
        <v>501</v>
      </c>
      <c r="K474">
        <v>408</v>
      </c>
    </row>
    <row r="475" spans="1:11" x14ac:dyDescent="0.25">
      <c r="A475" s="37" t="s">
        <v>492</v>
      </c>
      <c r="B475" s="37" t="s">
        <v>631</v>
      </c>
      <c r="C475" t="s">
        <v>492</v>
      </c>
      <c r="D475" t="s">
        <v>5</v>
      </c>
      <c r="E475" t="s">
        <v>515</v>
      </c>
      <c r="F475" t="s">
        <v>32</v>
      </c>
      <c r="G475" t="s">
        <v>525</v>
      </c>
      <c r="H475" t="s">
        <v>39</v>
      </c>
      <c r="I475" t="s">
        <v>204</v>
      </c>
      <c r="J475" s="56" t="s">
        <v>502</v>
      </c>
      <c r="K475">
        <v>317</v>
      </c>
    </row>
    <row r="476" spans="1:11" x14ac:dyDescent="0.25">
      <c r="A476" s="37" t="s">
        <v>492</v>
      </c>
      <c r="B476" s="37" t="s">
        <v>631</v>
      </c>
      <c r="C476" t="s">
        <v>492</v>
      </c>
      <c r="D476" t="s">
        <v>5</v>
      </c>
      <c r="E476" t="s">
        <v>515</v>
      </c>
      <c r="F476" t="s">
        <v>32</v>
      </c>
      <c r="G476" t="s">
        <v>525</v>
      </c>
      <c r="H476" t="s">
        <v>39</v>
      </c>
      <c r="I476" t="s">
        <v>204</v>
      </c>
      <c r="J476" s="56" t="s">
        <v>503</v>
      </c>
      <c r="K476">
        <v>170</v>
      </c>
    </row>
    <row r="477" spans="1:11" x14ac:dyDescent="0.25">
      <c r="A477" s="37" t="s">
        <v>492</v>
      </c>
      <c r="B477" s="37" t="s">
        <v>631</v>
      </c>
      <c r="C477" t="s">
        <v>492</v>
      </c>
      <c r="D477" t="s">
        <v>5</v>
      </c>
      <c r="E477" t="s">
        <v>515</v>
      </c>
      <c r="F477" t="s">
        <v>32</v>
      </c>
      <c r="G477" t="s">
        <v>525</v>
      </c>
      <c r="H477" t="s">
        <v>39</v>
      </c>
      <c r="I477" t="s">
        <v>204</v>
      </c>
      <c r="J477" s="56" t="s">
        <v>504</v>
      </c>
      <c r="K477">
        <v>611</v>
      </c>
    </row>
    <row r="478" spans="1:11" x14ac:dyDescent="0.25">
      <c r="A478" s="37" t="s">
        <v>492</v>
      </c>
      <c r="B478" s="37" t="s">
        <v>631</v>
      </c>
      <c r="C478" t="s">
        <v>492</v>
      </c>
      <c r="D478" t="s">
        <v>5</v>
      </c>
      <c r="E478" t="s">
        <v>515</v>
      </c>
      <c r="F478" t="s">
        <v>32</v>
      </c>
      <c r="G478" t="s">
        <v>525</v>
      </c>
      <c r="H478" t="s">
        <v>39</v>
      </c>
      <c r="I478" t="s">
        <v>204</v>
      </c>
      <c r="J478" s="56" t="s">
        <v>505</v>
      </c>
      <c r="K478">
        <v>96</v>
      </c>
    </row>
    <row r="479" spans="1:11" x14ac:dyDescent="0.25">
      <c r="A479" s="37" t="s">
        <v>492</v>
      </c>
      <c r="B479" s="37" t="s">
        <v>631</v>
      </c>
      <c r="C479" t="s">
        <v>492</v>
      </c>
      <c r="D479" t="s">
        <v>5</v>
      </c>
      <c r="E479" t="s">
        <v>515</v>
      </c>
      <c r="F479" t="s">
        <v>32</v>
      </c>
      <c r="G479" t="s">
        <v>525</v>
      </c>
      <c r="H479" t="s">
        <v>39</v>
      </c>
      <c r="I479" t="s">
        <v>204</v>
      </c>
      <c r="J479" s="56" t="s">
        <v>506</v>
      </c>
      <c r="K479">
        <v>108</v>
      </c>
    </row>
    <row r="480" spans="1:11" x14ac:dyDescent="0.25">
      <c r="A480" s="37" t="s">
        <v>492</v>
      </c>
      <c r="B480" s="37" t="s">
        <v>631</v>
      </c>
      <c r="C480" t="s">
        <v>492</v>
      </c>
      <c r="D480" t="s">
        <v>5</v>
      </c>
      <c r="E480" t="s">
        <v>515</v>
      </c>
      <c r="F480" t="s">
        <v>32</v>
      </c>
      <c r="G480" t="s">
        <v>525</v>
      </c>
      <c r="H480" t="s">
        <v>39</v>
      </c>
      <c r="I480" t="s">
        <v>204</v>
      </c>
      <c r="J480" s="56" t="s">
        <v>507</v>
      </c>
      <c r="K480">
        <v>134</v>
      </c>
    </row>
    <row r="481" spans="1:11" x14ac:dyDescent="0.25">
      <c r="A481" s="37" t="s">
        <v>492</v>
      </c>
      <c r="B481" s="37" t="s">
        <v>631</v>
      </c>
      <c r="C481" t="s">
        <v>492</v>
      </c>
      <c r="D481" t="s">
        <v>5</v>
      </c>
      <c r="E481" t="s">
        <v>515</v>
      </c>
      <c r="F481" t="s">
        <v>32</v>
      </c>
      <c r="G481" t="s">
        <v>525</v>
      </c>
      <c r="H481" t="s">
        <v>39</v>
      </c>
      <c r="I481" t="s">
        <v>204</v>
      </c>
      <c r="J481" s="56" t="s">
        <v>508</v>
      </c>
      <c r="K481">
        <v>21</v>
      </c>
    </row>
    <row r="482" spans="1:11" x14ac:dyDescent="0.25">
      <c r="A482" s="37" t="s">
        <v>492</v>
      </c>
      <c r="B482" s="37" t="s">
        <v>631</v>
      </c>
      <c r="C482" t="s">
        <v>492</v>
      </c>
      <c r="D482" t="s">
        <v>5</v>
      </c>
      <c r="E482" t="s">
        <v>515</v>
      </c>
      <c r="F482" t="s">
        <v>23</v>
      </c>
      <c r="G482" t="s">
        <v>526</v>
      </c>
      <c r="H482" t="s">
        <v>24</v>
      </c>
      <c r="I482" t="s">
        <v>92</v>
      </c>
      <c r="J482" s="56">
        <v>1</v>
      </c>
      <c r="K482">
        <v>650</v>
      </c>
    </row>
    <row r="483" spans="1:11" x14ac:dyDescent="0.25">
      <c r="A483" s="37" t="s">
        <v>492</v>
      </c>
      <c r="B483" s="37" t="s">
        <v>631</v>
      </c>
      <c r="C483" t="s">
        <v>492</v>
      </c>
      <c r="D483" t="s">
        <v>5</v>
      </c>
      <c r="E483" t="s">
        <v>515</v>
      </c>
      <c r="F483" t="s">
        <v>23</v>
      </c>
      <c r="G483" t="s">
        <v>526</v>
      </c>
      <c r="H483" t="s">
        <v>24</v>
      </c>
      <c r="I483" t="s">
        <v>92</v>
      </c>
      <c r="J483" s="56">
        <v>2</v>
      </c>
      <c r="K483">
        <v>91</v>
      </c>
    </row>
    <row r="484" spans="1:11" x14ac:dyDescent="0.25">
      <c r="A484" s="37" t="s">
        <v>492</v>
      </c>
      <c r="B484" s="37" t="s">
        <v>631</v>
      </c>
      <c r="C484" t="s">
        <v>492</v>
      </c>
      <c r="D484" t="s">
        <v>5</v>
      </c>
      <c r="E484" t="s">
        <v>515</v>
      </c>
      <c r="F484" t="s">
        <v>23</v>
      </c>
      <c r="G484" t="s">
        <v>526</v>
      </c>
      <c r="H484" t="s">
        <v>24</v>
      </c>
      <c r="I484" t="s">
        <v>92</v>
      </c>
      <c r="J484" s="56" t="s">
        <v>495</v>
      </c>
      <c r="K484">
        <v>51</v>
      </c>
    </row>
    <row r="485" spans="1:11" x14ac:dyDescent="0.25">
      <c r="A485" s="37" t="s">
        <v>492</v>
      </c>
      <c r="B485" s="37" t="s">
        <v>631</v>
      </c>
      <c r="C485" t="s">
        <v>492</v>
      </c>
      <c r="D485" t="s">
        <v>5</v>
      </c>
      <c r="E485" t="s">
        <v>515</v>
      </c>
      <c r="F485" t="s">
        <v>23</v>
      </c>
      <c r="G485" t="s">
        <v>526</v>
      </c>
      <c r="H485" t="s">
        <v>24</v>
      </c>
      <c r="I485" t="s">
        <v>92</v>
      </c>
      <c r="J485" s="56" t="s">
        <v>496</v>
      </c>
      <c r="K485">
        <v>26</v>
      </c>
    </row>
    <row r="486" spans="1:11" x14ac:dyDescent="0.25">
      <c r="A486" s="37" t="s">
        <v>492</v>
      </c>
      <c r="B486" s="37" t="s">
        <v>631</v>
      </c>
      <c r="C486" t="s">
        <v>492</v>
      </c>
      <c r="D486" t="s">
        <v>5</v>
      </c>
      <c r="E486" t="s">
        <v>515</v>
      </c>
      <c r="F486" t="s">
        <v>23</v>
      </c>
      <c r="G486" t="s">
        <v>526</v>
      </c>
      <c r="H486" t="s">
        <v>24</v>
      </c>
      <c r="I486" t="s">
        <v>92</v>
      </c>
      <c r="J486" s="56" t="s">
        <v>497</v>
      </c>
      <c r="K486">
        <v>2</v>
      </c>
    </row>
    <row r="487" spans="1:11" x14ac:dyDescent="0.25">
      <c r="A487" s="37" t="s">
        <v>492</v>
      </c>
      <c r="B487" s="37" t="s">
        <v>631</v>
      </c>
      <c r="C487" t="s">
        <v>492</v>
      </c>
      <c r="D487" t="s">
        <v>5</v>
      </c>
      <c r="E487" t="s">
        <v>515</v>
      </c>
      <c r="F487" t="s">
        <v>23</v>
      </c>
      <c r="G487" t="s">
        <v>526</v>
      </c>
      <c r="H487" t="s">
        <v>24</v>
      </c>
      <c r="I487" t="s">
        <v>92</v>
      </c>
      <c r="J487" s="56" t="s">
        <v>498</v>
      </c>
      <c r="K487">
        <v>3</v>
      </c>
    </row>
    <row r="488" spans="1:11" x14ac:dyDescent="0.25">
      <c r="A488" s="37" t="s">
        <v>492</v>
      </c>
      <c r="B488" s="37" t="s">
        <v>631</v>
      </c>
      <c r="C488" t="s">
        <v>492</v>
      </c>
      <c r="D488" t="s">
        <v>5</v>
      </c>
      <c r="E488" t="s">
        <v>515</v>
      </c>
      <c r="F488" t="s">
        <v>23</v>
      </c>
      <c r="G488" t="s">
        <v>526</v>
      </c>
      <c r="H488" t="s">
        <v>24</v>
      </c>
      <c r="I488" t="s">
        <v>92</v>
      </c>
      <c r="J488" s="56" t="s">
        <v>499</v>
      </c>
      <c r="K488">
        <v>7</v>
      </c>
    </row>
    <row r="489" spans="1:11" x14ac:dyDescent="0.25">
      <c r="A489" s="37" t="s">
        <v>492</v>
      </c>
      <c r="B489" s="37" t="s">
        <v>631</v>
      </c>
      <c r="C489" t="s">
        <v>492</v>
      </c>
      <c r="D489" t="s">
        <v>5</v>
      </c>
      <c r="E489" t="s">
        <v>515</v>
      </c>
      <c r="F489" t="s">
        <v>23</v>
      </c>
      <c r="G489" t="s">
        <v>526</v>
      </c>
      <c r="H489" t="s">
        <v>24</v>
      </c>
      <c r="I489" t="s">
        <v>92</v>
      </c>
      <c r="J489" s="56" t="s">
        <v>500</v>
      </c>
      <c r="K489">
        <v>2</v>
      </c>
    </row>
    <row r="490" spans="1:11" x14ac:dyDescent="0.25">
      <c r="A490" s="37" t="s">
        <v>492</v>
      </c>
      <c r="B490" s="37" t="s">
        <v>631</v>
      </c>
      <c r="C490" t="s">
        <v>492</v>
      </c>
      <c r="D490" t="s">
        <v>5</v>
      </c>
      <c r="E490" t="s">
        <v>515</v>
      </c>
      <c r="F490" t="s">
        <v>23</v>
      </c>
      <c r="G490" t="s">
        <v>526</v>
      </c>
      <c r="H490" t="s">
        <v>24</v>
      </c>
      <c r="I490" t="s">
        <v>92</v>
      </c>
      <c r="J490" s="56" t="s">
        <v>501</v>
      </c>
      <c r="K490">
        <v>41</v>
      </c>
    </row>
    <row r="491" spans="1:11" x14ac:dyDescent="0.25">
      <c r="A491" s="37" t="s">
        <v>492</v>
      </c>
      <c r="B491" s="37" t="s">
        <v>631</v>
      </c>
      <c r="C491" t="s">
        <v>492</v>
      </c>
      <c r="D491" t="s">
        <v>5</v>
      </c>
      <c r="E491" t="s">
        <v>515</v>
      </c>
      <c r="F491" t="s">
        <v>23</v>
      </c>
      <c r="G491" t="s">
        <v>526</v>
      </c>
      <c r="H491" t="s">
        <v>24</v>
      </c>
      <c r="I491" t="s">
        <v>92</v>
      </c>
      <c r="J491" s="56" t="s">
        <v>502</v>
      </c>
      <c r="K491">
        <v>8</v>
      </c>
    </row>
    <row r="492" spans="1:11" x14ac:dyDescent="0.25">
      <c r="A492" s="37" t="s">
        <v>492</v>
      </c>
      <c r="B492" s="37" t="s">
        <v>631</v>
      </c>
      <c r="C492" t="s">
        <v>492</v>
      </c>
      <c r="D492" t="s">
        <v>5</v>
      </c>
      <c r="E492" t="s">
        <v>515</v>
      </c>
      <c r="F492" t="s">
        <v>23</v>
      </c>
      <c r="G492" t="s">
        <v>526</v>
      </c>
      <c r="H492" t="s">
        <v>24</v>
      </c>
      <c r="I492" t="s">
        <v>92</v>
      </c>
      <c r="J492" s="56" t="s">
        <v>503</v>
      </c>
      <c r="K492">
        <v>11</v>
      </c>
    </row>
    <row r="493" spans="1:11" x14ac:dyDescent="0.25">
      <c r="A493" s="37" t="s">
        <v>492</v>
      </c>
      <c r="B493" s="37" t="s">
        <v>631</v>
      </c>
      <c r="C493" t="s">
        <v>492</v>
      </c>
      <c r="D493" t="s">
        <v>5</v>
      </c>
      <c r="E493" t="s">
        <v>515</v>
      </c>
      <c r="F493" t="s">
        <v>23</v>
      </c>
      <c r="G493" t="s">
        <v>526</v>
      </c>
      <c r="H493" t="s">
        <v>24</v>
      </c>
      <c r="I493" t="s">
        <v>92</v>
      </c>
      <c r="J493" s="56" t="s">
        <v>504</v>
      </c>
      <c r="K493">
        <v>22</v>
      </c>
    </row>
    <row r="494" spans="1:11" x14ac:dyDescent="0.25">
      <c r="A494" s="37" t="s">
        <v>492</v>
      </c>
      <c r="B494" s="37" t="s">
        <v>631</v>
      </c>
      <c r="C494" t="s">
        <v>492</v>
      </c>
      <c r="D494" t="s">
        <v>5</v>
      </c>
      <c r="E494" t="s">
        <v>515</v>
      </c>
      <c r="F494" t="s">
        <v>23</v>
      </c>
      <c r="G494" t="s">
        <v>526</v>
      </c>
      <c r="H494" t="s">
        <v>24</v>
      </c>
      <c r="I494" t="s">
        <v>92</v>
      </c>
      <c r="J494" s="56" t="s">
        <v>505</v>
      </c>
      <c r="K494">
        <v>4</v>
      </c>
    </row>
    <row r="495" spans="1:11" x14ac:dyDescent="0.25">
      <c r="A495" s="37" t="s">
        <v>492</v>
      </c>
      <c r="B495" s="37" t="s">
        <v>631</v>
      </c>
      <c r="C495" t="s">
        <v>492</v>
      </c>
      <c r="D495" t="s">
        <v>5</v>
      </c>
      <c r="E495" t="s">
        <v>515</v>
      </c>
      <c r="F495" t="s">
        <v>23</v>
      </c>
      <c r="G495" t="s">
        <v>526</v>
      </c>
      <c r="H495" t="s">
        <v>24</v>
      </c>
      <c r="I495" t="s">
        <v>92</v>
      </c>
      <c r="J495" s="56" t="s">
        <v>506</v>
      </c>
      <c r="K495">
        <v>3</v>
      </c>
    </row>
    <row r="496" spans="1:11" x14ac:dyDescent="0.25">
      <c r="A496" s="37" t="s">
        <v>492</v>
      </c>
      <c r="B496" s="37" t="s">
        <v>631</v>
      </c>
      <c r="C496" t="s">
        <v>492</v>
      </c>
      <c r="D496" t="s">
        <v>5</v>
      </c>
      <c r="E496" t="s">
        <v>515</v>
      </c>
      <c r="F496" t="s">
        <v>23</v>
      </c>
      <c r="G496" t="s">
        <v>526</v>
      </c>
      <c r="H496" t="s">
        <v>24</v>
      </c>
      <c r="I496" t="s">
        <v>92</v>
      </c>
      <c r="J496" s="56" t="s">
        <v>507</v>
      </c>
      <c r="K496">
        <v>1</v>
      </c>
    </row>
    <row r="497" spans="1:11" x14ac:dyDescent="0.25">
      <c r="A497" s="37" t="s">
        <v>492</v>
      </c>
      <c r="B497" s="37" t="s">
        <v>631</v>
      </c>
      <c r="C497" t="s">
        <v>492</v>
      </c>
      <c r="D497" t="s">
        <v>5</v>
      </c>
      <c r="E497" t="s">
        <v>515</v>
      </c>
      <c r="F497" t="s">
        <v>23</v>
      </c>
      <c r="G497" t="s">
        <v>526</v>
      </c>
      <c r="H497" t="s">
        <v>24</v>
      </c>
      <c r="I497" t="s">
        <v>92</v>
      </c>
      <c r="J497" s="56" t="s">
        <v>508</v>
      </c>
      <c r="K497">
        <v>1</v>
      </c>
    </row>
    <row r="498" spans="1:11" x14ac:dyDescent="0.25">
      <c r="A498" s="37" t="s">
        <v>492</v>
      </c>
      <c r="B498" s="37" t="s">
        <v>631</v>
      </c>
      <c r="C498" t="s">
        <v>492</v>
      </c>
      <c r="D498" t="s">
        <v>5</v>
      </c>
      <c r="E498" t="s">
        <v>515</v>
      </c>
      <c r="F498" t="s">
        <v>23</v>
      </c>
      <c r="G498" t="s">
        <v>526</v>
      </c>
      <c r="H498" t="s">
        <v>31</v>
      </c>
      <c r="I498" t="s">
        <v>93</v>
      </c>
      <c r="J498" s="56">
        <v>1</v>
      </c>
      <c r="K498">
        <v>650</v>
      </c>
    </row>
    <row r="499" spans="1:11" x14ac:dyDescent="0.25">
      <c r="A499" s="37" t="s">
        <v>492</v>
      </c>
      <c r="B499" s="37" t="s">
        <v>631</v>
      </c>
      <c r="C499" t="s">
        <v>492</v>
      </c>
      <c r="D499" t="s">
        <v>5</v>
      </c>
      <c r="E499" t="s">
        <v>515</v>
      </c>
      <c r="F499" t="s">
        <v>23</v>
      </c>
      <c r="G499" t="s">
        <v>526</v>
      </c>
      <c r="H499" t="s">
        <v>31</v>
      </c>
      <c r="I499" t="s">
        <v>93</v>
      </c>
      <c r="J499" s="56">
        <v>2</v>
      </c>
      <c r="K499">
        <v>100</v>
      </c>
    </row>
    <row r="500" spans="1:11" x14ac:dyDescent="0.25">
      <c r="A500" s="37" t="s">
        <v>492</v>
      </c>
      <c r="B500" s="37" t="s">
        <v>631</v>
      </c>
      <c r="C500" t="s">
        <v>492</v>
      </c>
      <c r="D500" t="s">
        <v>5</v>
      </c>
      <c r="E500" t="s">
        <v>515</v>
      </c>
      <c r="F500" t="s">
        <v>23</v>
      </c>
      <c r="G500" t="s">
        <v>526</v>
      </c>
      <c r="H500" t="s">
        <v>31</v>
      </c>
      <c r="I500" t="s">
        <v>93</v>
      </c>
      <c r="J500" s="56" t="s">
        <v>495</v>
      </c>
      <c r="K500">
        <v>64</v>
      </c>
    </row>
    <row r="501" spans="1:11" x14ac:dyDescent="0.25">
      <c r="A501" s="37" t="s">
        <v>492</v>
      </c>
      <c r="B501" s="37" t="s">
        <v>631</v>
      </c>
      <c r="C501" t="s">
        <v>492</v>
      </c>
      <c r="D501" t="s">
        <v>5</v>
      </c>
      <c r="E501" t="s">
        <v>515</v>
      </c>
      <c r="F501" t="s">
        <v>23</v>
      </c>
      <c r="G501" t="s">
        <v>526</v>
      </c>
      <c r="H501" t="s">
        <v>31</v>
      </c>
      <c r="I501" t="s">
        <v>93</v>
      </c>
      <c r="J501" s="56" t="s">
        <v>496</v>
      </c>
      <c r="K501">
        <v>20</v>
      </c>
    </row>
    <row r="502" spans="1:11" x14ac:dyDescent="0.25">
      <c r="A502" s="37" t="s">
        <v>492</v>
      </c>
      <c r="B502" s="37" t="s">
        <v>631</v>
      </c>
      <c r="C502" t="s">
        <v>492</v>
      </c>
      <c r="D502" t="s">
        <v>5</v>
      </c>
      <c r="E502" t="s">
        <v>515</v>
      </c>
      <c r="F502" t="s">
        <v>23</v>
      </c>
      <c r="G502" t="s">
        <v>526</v>
      </c>
      <c r="H502" t="s">
        <v>31</v>
      </c>
      <c r="I502" t="s">
        <v>93</v>
      </c>
      <c r="J502" s="56" t="s">
        <v>497</v>
      </c>
      <c r="K502">
        <v>4</v>
      </c>
    </row>
    <row r="503" spans="1:11" x14ac:dyDescent="0.25">
      <c r="A503" s="37" t="s">
        <v>492</v>
      </c>
      <c r="B503" s="37" t="s">
        <v>631</v>
      </c>
      <c r="C503" t="s">
        <v>492</v>
      </c>
      <c r="D503" t="s">
        <v>5</v>
      </c>
      <c r="E503" t="s">
        <v>515</v>
      </c>
      <c r="F503" t="s">
        <v>23</v>
      </c>
      <c r="G503" t="s">
        <v>526</v>
      </c>
      <c r="H503" t="s">
        <v>31</v>
      </c>
      <c r="I503" t="s">
        <v>93</v>
      </c>
      <c r="J503" s="56" t="s">
        <v>498</v>
      </c>
      <c r="K503">
        <v>4</v>
      </c>
    </row>
    <row r="504" spans="1:11" x14ac:dyDescent="0.25">
      <c r="A504" s="37" t="s">
        <v>492</v>
      </c>
      <c r="B504" s="37" t="s">
        <v>631</v>
      </c>
      <c r="C504" t="s">
        <v>492</v>
      </c>
      <c r="D504" t="s">
        <v>5</v>
      </c>
      <c r="E504" t="s">
        <v>515</v>
      </c>
      <c r="F504" t="s">
        <v>23</v>
      </c>
      <c r="G504" t="s">
        <v>526</v>
      </c>
      <c r="H504" t="s">
        <v>31</v>
      </c>
      <c r="I504" t="s">
        <v>93</v>
      </c>
      <c r="J504" s="56" t="s">
        <v>499</v>
      </c>
      <c r="K504">
        <v>6</v>
      </c>
    </row>
    <row r="505" spans="1:11" x14ac:dyDescent="0.25">
      <c r="A505" s="37" t="s">
        <v>492</v>
      </c>
      <c r="B505" s="37" t="s">
        <v>631</v>
      </c>
      <c r="C505" t="s">
        <v>492</v>
      </c>
      <c r="D505" t="s">
        <v>5</v>
      </c>
      <c r="E505" t="s">
        <v>515</v>
      </c>
      <c r="F505" t="s">
        <v>23</v>
      </c>
      <c r="G505" t="s">
        <v>526</v>
      </c>
      <c r="H505" t="s">
        <v>31</v>
      </c>
      <c r="I505" t="s">
        <v>93</v>
      </c>
      <c r="J505" s="56" t="s">
        <v>500</v>
      </c>
      <c r="K505">
        <v>2</v>
      </c>
    </row>
    <row r="506" spans="1:11" x14ac:dyDescent="0.25">
      <c r="A506" s="37" t="s">
        <v>492</v>
      </c>
      <c r="B506" s="37" t="s">
        <v>631</v>
      </c>
      <c r="C506" t="s">
        <v>492</v>
      </c>
      <c r="D506" t="s">
        <v>5</v>
      </c>
      <c r="E506" t="s">
        <v>515</v>
      </c>
      <c r="F506" t="s">
        <v>23</v>
      </c>
      <c r="G506" t="s">
        <v>526</v>
      </c>
      <c r="H506" t="s">
        <v>31</v>
      </c>
      <c r="I506" t="s">
        <v>93</v>
      </c>
      <c r="J506" s="56" t="s">
        <v>501</v>
      </c>
      <c r="K506">
        <v>35</v>
      </c>
    </row>
    <row r="507" spans="1:11" x14ac:dyDescent="0.25">
      <c r="A507" s="37" t="s">
        <v>492</v>
      </c>
      <c r="B507" s="37" t="s">
        <v>631</v>
      </c>
      <c r="C507" t="s">
        <v>492</v>
      </c>
      <c r="D507" t="s">
        <v>5</v>
      </c>
      <c r="E507" t="s">
        <v>515</v>
      </c>
      <c r="F507" t="s">
        <v>23</v>
      </c>
      <c r="G507" t="s">
        <v>526</v>
      </c>
      <c r="H507" t="s">
        <v>31</v>
      </c>
      <c r="I507" t="s">
        <v>93</v>
      </c>
      <c r="J507" s="56" t="s">
        <v>502</v>
      </c>
      <c r="K507">
        <v>9</v>
      </c>
    </row>
    <row r="508" spans="1:11" x14ac:dyDescent="0.25">
      <c r="A508" s="37" t="s">
        <v>492</v>
      </c>
      <c r="B508" s="37" t="s">
        <v>631</v>
      </c>
      <c r="C508" t="s">
        <v>492</v>
      </c>
      <c r="D508" t="s">
        <v>5</v>
      </c>
      <c r="E508" t="s">
        <v>515</v>
      </c>
      <c r="F508" t="s">
        <v>23</v>
      </c>
      <c r="G508" t="s">
        <v>526</v>
      </c>
      <c r="H508" t="s">
        <v>31</v>
      </c>
      <c r="I508" t="s">
        <v>93</v>
      </c>
      <c r="J508" s="56" t="s">
        <v>503</v>
      </c>
      <c r="K508">
        <v>16</v>
      </c>
    </row>
    <row r="509" spans="1:11" x14ac:dyDescent="0.25">
      <c r="A509" s="37" t="s">
        <v>492</v>
      </c>
      <c r="B509" s="37" t="s">
        <v>631</v>
      </c>
      <c r="C509" t="s">
        <v>492</v>
      </c>
      <c r="D509" t="s">
        <v>5</v>
      </c>
      <c r="E509" t="s">
        <v>515</v>
      </c>
      <c r="F509" t="s">
        <v>23</v>
      </c>
      <c r="G509" t="s">
        <v>526</v>
      </c>
      <c r="H509" t="s">
        <v>31</v>
      </c>
      <c r="I509" t="s">
        <v>93</v>
      </c>
      <c r="J509" s="56" t="s">
        <v>504</v>
      </c>
      <c r="K509">
        <v>16</v>
      </c>
    </row>
    <row r="510" spans="1:11" x14ac:dyDescent="0.25">
      <c r="A510" s="37" t="s">
        <v>492</v>
      </c>
      <c r="B510" s="37" t="s">
        <v>631</v>
      </c>
      <c r="C510" t="s">
        <v>492</v>
      </c>
      <c r="D510" t="s">
        <v>5</v>
      </c>
      <c r="E510" t="s">
        <v>515</v>
      </c>
      <c r="F510" t="s">
        <v>23</v>
      </c>
      <c r="G510" t="s">
        <v>526</v>
      </c>
      <c r="H510" t="s">
        <v>31</v>
      </c>
      <c r="I510" t="s">
        <v>93</v>
      </c>
      <c r="J510" s="56" t="s">
        <v>505</v>
      </c>
      <c r="K510">
        <v>8</v>
      </c>
    </row>
    <row r="511" spans="1:11" x14ac:dyDescent="0.25">
      <c r="A511" s="37" t="s">
        <v>492</v>
      </c>
      <c r="B511" s="37" t="s">
        <v>631</v>
      </c>
      <c r="C511" t="s">
        <v>492</v>
      </c>
      <c r="D511" t="s">
        <v>5</v>
      </c>
      <c r="E511" t="s">
        <v>515</v>
      </c>
      <c r="F511" t="s">
        <v>23</v>
      </c>
      <c r="G511" t="s">
        <v>526</v>
      </c>
      <c r="H511" t="s">
        <v>31</v>
      </c>
      <c r="I511" t="s">
        <v>93</v>
      </c>
      <c r="J511" s="56" t="s">
        <v>506</v>
      </c>
      <c r="K511">
        <v>4</v>
      </c>
    </row>
    <row r="512" spans="1:11" x14ac:dyDescent="0.25">
      <c r="A512" s="37" t="s">
        <v>492</v>
      </c>
      <c r="B512" s="37" t="s">
        <v>631</v>
      </c>
      <c r="C512" t="s">
        <v>492</v>
      </c>
      <c r="D512" t="s">
        <v>5</v>
      </c>
      <c r="E512" t="s">
        <v>515</v>
      </c>
      <c r="F512" t="s">
        <v>23</v>
      </c>
      <c r="G512" t="s">
        <v>526</v>
      </c>
      <c r="H512" t="s">
        <v>31</v>
      </c>
      <c r="I512" t="s">
        <v>93</v>
      </c>
      <c r="J512" s="56" t="s">
        <v>507</v>
      </c>
      <c r="K512">
        <v>8</v>
      </c>
    </row>
    <row r="513" spans="1:11" x14ac:dyDescent="0.25">
      <c r="A513" s="37" t="s">
        <v>492</v>
      </c>
      <c r="B513" s="37" t="s">
        <v>631</v>
      </c>
      <c r="C513" t="s">
        <v>492</v>
      </c>
      <c r="D513" t="s">
        <v>5</v>
      </c>
      <c r="E513" t="s">
        <v>515</v>
      </c>
      <c r="F513" t="s">
        <v>23</v>
      </c>
      <c r="G513" t="s">
        <v>526</v>
      </c>
      <c r="H513" t="s">
        <v>31</v>
      </c>
      <c r="I513" t="s">
        <v>93</v>
      </c>
      <c r="J513" s="56" t="s">
        <v>508</v>
      </c>
      <c r="K513">
        <v>4</v>
      </c>
    </row>
    <row r="514" spans="1:11" x14ac:dyDescent="0.25">
      <c r="A514" s="37" t="s">
        <v>492</v>
      </c>
      <c r="B514" s="37" t="s">
        <v>631</v>
      </c>
      <c r="C514" t="s">
        <v>492</v>
      </c>
      <c r="D514" t="s">
        <v>11</v>
      </c>
      <c r="E514" t="s">
        <v>514</v>
      </c>
      <c r="F514" t="s">
        <v>12</v>
      </c>
      <c r="G514" t="s">
        <v>527</v>
      </c>
      <c r="H514" t="s">
        <v>13</v>
      </c>
      <c r="I514" t="s">
        <v>70</v>
      </c>
      <c r="J514" s="56">
        <v>1</v>
      </c>
      <c r="K514">
        <v>3525</v>
      </c>
    </row>
    <row r="515" spans="1:11" x14ac:dyDescent="0.25">
      <c r="A515" s="37" t="s">
        <v>492</v>
      </c>
      <c r="B515" s="37" t="s">
        <v>631</v>
      </c>
      <c r="C515" t="s">
        <v>492</v>
      </c>
      <c r="D515" t="s">
        <v>11</v>
      </c>
      <c r="E515" t="s">
        <v>514</v>
      </c>
      <c r="F515" t="s">
        <v>12</v>
      </c>
      <c r="G515" t="s">
        <v>527</v>
      </c>
      <c r="H515" t="s">
        <v>13</v>
      </c>
      <c r="I515" t="s">
        <v>70</v>
      </c>
      <c r="J515" s="56">
        <v>2</v>
      </c>
      <c r="K515">
        <v>607</v>
      </c>
    </row>
    <row r="516" spans="1:11" x14ac:dyDescent="0.25">
      <c r="A516" s="37" t="s">
        <v>492</v>
      </c>
      <c r="B516" s="37" t="s">
        <v>631</v>
      </c>
      <c r="C516" t="s">
        <v>492</v>
      </c>
      <c r="D516" t="s">
        <v>11</v>
      </c>
      <c r="E516" t="s">
        <v>514</v>
      </c>
      <c r="F516" t="s">
        <v>12</v>
      </c>
      <c r="G516" t="s">
        <v>527</v>
      </c>
      <c r="H516" t="s">
        <v>13</v>
      </c>
      <c r="I516" t="s">
        <v>70</v>
      </c>
      <c r="J516" s="56" t="s">
        <v>495</v>
      </c>
      <c r="K516">
        <v>331</v>
      </c>
    </row>
    <row r="517" spans="1:11" x14ac:dyDescent="0.25">
      <c r="A517" s="37" t="s">
        <v>492</v>
      </c>
      <c r="B517" s="37" t="s">
        <v>631</v>
      </c>
      <c r="C517" t="s">
        <v>492</v>
      </c>
      <c r="D517" t="s">
        <v>11</v>
      </c>
      <c r="E517" t="s">
        <v>514</v>
      </c>
      <c r="F517" t="s">
        <v>12</v>
      </c>
      <c r="G517" t="s">
        <v>527</v>
      </c>
      <c r="H517" t="s">
        <v>13</v>
      </c>
      <c r="I517" t="s">
        <v>70</v>
      </c>
      <c r="J517" s="56" t="s">
        <v>496</v>
      </c>
      <c r="K517">
        <v>139</v>
      </c>
    </row>
    <row r="518" spans="1:11" x14ac:dyDescent="0.25">
      <c r="A518" s="37" t="s">
        <v>492</v>
      </c>
      <c r="B518" s="37" t="s">
        <v>631</v>
      </c>
      <c r="C518" t="s">
        <v>492</v>
      </c>
      <c r="D518" t="s">
        <v>11</v>
      </c>
      <c r="E518" t="s">
        <v>514</v>
      </c>
      <c r="F518" t="s">
        <v>12</v>
      </c>
      <c r="G518" t="s">
        <v>527</v>
      </c>
      <c r="H518" t="s">
        <v>13</v>
      </c>
      <c r="I518" t="s">
        <v>70</v>
      </c>
      <c r="J518" s="56" t="s">
        <v>497</v>
      </c>
      <c r="K518">
        <v>44</v>
      </c>
    </row>
    <row r="519" spans="1:11" x14ac:dyDescent="0.25">
      <c r="A519" s="37" t="s">
        <v>492</v>
      </c>
      <c r="B519" s="37" t="s">
        <v>631</v>
      </c>
      <c r="C519" t="s">
        <v>492</v>
      </c>
      <c r="D519" t="s">
        <v>11</v>
      </c>
      <c r="E519" t="s">
        <v>514</v>
      </c>
      <c r="F519" t="s">
        <v>12</v>
      </c>
      <c r="G519" t="s">
        <v>527</v>
      </c>
      <c r="H519" t="s">
        <v>13</v>
      </c>
      <c r="I519" t="s">
        <v>70</v>
      </c>
      <c r="J519" s="56" t="s">
        <v>498</v>
      </c>
      <c r="K519">
        <v>36</v>
      </c>
    </row>
    <row r="520" spans="1:11" x14ac:dyDescent="0.25">
      <c r="A520" s="37" t="s">
        <v>492</v>
      </c>
      <c r="B520" s="37" t="s">
        <v>631</v>
      </c>
      <c r="C520" t="s">
        <v>492</v>
      </c>
      <c r="D520" t="s">
        <v>11</v>
      </c>
      <c r="E520" t="s">
        <v>514</v>
      </c>
      <c r="F520" t="s">
        <v>12</v>
      </c>
      <c r="G520" t="s">
        <v>527</v>
      </c>
      <c r="H520" t="s">
        <v>13</v>
      </c>
      <c r="I520" t="s">
        <v>70</v>
      </c>
      <c r="J520" s="56" t="s">
        <v>499</v>
      </c>
      <c r="K520">
        <v>52</v>
      </c>
    </row>
    <row r="521" spans="1:11" x14ac:dyDescent="0.25">
      <c r="A521" s="37" t="s">
        <v>492</v>
      </c>
      <c r="B521" s="37" t="s">
        <v>631</v>
      </c>
      <c r="C521" t="s">
        <v>492</v>
      </c>
      <c r="D521" t="s">
        <v>11</v>
      </c>
      <c r="E521" t="s">
        <v>514</v>
      </c>
      <c r="F521" t="s">
        <v>12</v>
      </c>
      <c r="G521" t="s">
        <v>527</v>
      </c>
      <c r="H521" t="s">
        <v>13</v>
      </c>
      <c r="I521" t="s">
        <v>70</v>
      </c>
      <c r="J521" s="56" t="s">
        <v>500</v>
      </c>
      <c r="K521">
        <v>5</v>
      </c>
    </row>
    <row r="522" spans="1:11" x14ac:dyDescent="0.25">
      <c r="A522" s="37" t="s">
        <v>492</v>
      </c>
      <c r="B522" s="37" t="s">
        <v>631</v>
      </c>
      <c r="C522" t="s">
        <v>492</v>
      </c>
      <c r="D522" t="s">
        <v>11</v>
      </c>
      <c r="E522" t="s">
        <v>514</v>
      </c>
      <c r="F522" t="s">
        <v>12</v>
      </c>
      <c r="G522" t="s">
        <v>527</v>
      </c>
      <c r="H522" t="s">
        <v>13</v>
      </c>
      <c r="I522" t="s">
        <v>70</v>
      </c>
      <c r="J522" s="56" t="s">
        <v>501</v>
      </c>
      <c r="K522">
        <v>200</v>
      </c>
    </row>
    <row r="523" spans="1:11" x14ac:dyDescent="0.25">
      <c r="A523" s="37" t="s">
        <v>492</v>
      </c>
      <c r="B523" s="37" t="s">
        <v>631</v>
      </c>
      <c r="C523" t="s">
        <v>492</v>
      </c>
      <c r="D523" t="s">
        <v>11</v>
      </c>
      <c r="E523" t="s">
        <v>514</v>
      </c>
      <c r="F523" t="s">
        <v>12</v>
      </c>
      <c r="G523" t="s">
        <v>527</v>
      </c>
      <c r="H523" t="s">
        <v>13</v>
      </c>
      <c r="I523" t="s">
        <v>70</v>
      </c>
      <c r="J523" s="56" t="s">
        <v>502</v>
      </c>
      <c r="K523">
        <v>80</v>
      </c>
    </row>
    <row r="524" spans="1:11" x14ac:dyDescent="0.25">
      <c r="A524" s="37" t="s">
        <v>492</v>
      </c>
      <c r="B524" s="37" t="s">
        <v>631</v>
      </c>
      <c r="C524" t="s">
        <v>492</v>
      </c>
      <c r="D524" t="s">
        <v>11</v>
      </c>
      <c r="E524" t="s">
        <v>514</v>
      </c>
      <c r="F524" t="s">
        <v>12</v>
      </c>
      <c r="G524" t="s">
        <v>527</v>
      </c>
      <c r="H524" t="s">
        <v>13</v>
      </c>
      <c r="I524" t="s">
        <v>70</v>
      </c>
      <c r="J524" s="56" t="s">
        <v>503</v>
      </c>
      <c r="K524">
        <v>75</v>
      </c>
    </row>
    <row r="525" spans="1:11" x14ac:dyDescent="0.25">
      <c r="A525" s="37" t="s">
        <v>492</v>
      </c>
      <c r="B525" s="37" t="s">
        <v>631</v>
      </c>
      <c r="C525" t="s">
        <v>492</v>
      </c>
      <c r="D525" t="s">
        <v>11</v>
      </c>
      <c r="E525" t="s">
        <v>514</v>
      </c>
      <c r="F525" t="s">
        <v>12</v>
      </c>
      <c r="G525" t="s">
        <v>527</v>
      </c>
      <c r="H525" t="s">
        <v>13</v>
      </c>
      <c r="I525" t="s">
        <v>70</v>
      </c>
      <c r="J525" s="56" t="s">
        <v>504</v>
      </c>
      <c r="K525">
        <v>147</v>
      </c>
    </row>
    <row r="526" spans="1:11" x14ac:dyDescent="0.25">
      <c r="A526" s="37" t="s">
        <v>492</v>
      </c>
      <c r="B526" s="37" t="s">
        <v>631</v>
      </c>
      <c r="C526" t="s">
        <v>492</v>
      </c>
      <c r="D526" t="s">
        <v>11</v>
      </c>
      <c r="E526" t="s">
        <v>514</v>
      </c>
      <c r="F526" t="s">
        <v>12</v>
      </c>
      <c r="G526" t="s">
        <v>527</v>
      </c>
      <c r="H526" t="s">
        <v>13</v>
      </c>
      <c r="I526" t="s">
        <v>70</v>
      </c>
      <c r="J526" s="56" t="s">
        <v>505</v>
      </c>
      <c r="K526">
        <v>18</v>
      </c>
    </row>
    <row r="527" spans="1:11" x14ac:dyDescent="0.25">
      <c r="A527" s="37" t="s">
        <v>492</v>
      </c>
      <c r="B527" s="37" t="s">
        <v>631</v>
      </c>
      <c r="C527" t="s">
        <v>492</v>
      </c>
      <c r="D527" t="s">
        <v>11</v>
      </c>
      <c r="E527" t="s">
        <v>514</v>
      </c>
      <c r="F527" t="s">
        <v>12</v>
      </c>
      <c r="G527" t="s">
        <v>527</v>
      </c>
      <c r="H527" t="s">
        <v>13</v>
      </c>
      <c r="I527" t="s">
        <v>70</v>
      </c>
      <c r="J527" s="56" t="s">
        <v>506</v>
      </c>
      <c r="K527">
        <v>27</v>
      </c>
    </row>
    <row r="528" spans="1:11" x14ac:dyDescent="0.25">
      <c r="A528" s="37" t="s">
        <v>492</v>
      </c>
      <c r="B528" s="37" t="s">
        <v>631</v>
      </c>
      <c r="C528" t="s">
        <v>492</v>
      </c>
      <c r="D528" t="s">
        <v>11</v>
      </c>
      <c r="E528" t="s">
        <v>514</v>
      </c>
      <c r="F528" t="s">
        <v>12</v>
      </c>
      <c r="G528" t="s">
        <v>527</v>
      </c>
      <c r="H528" t="s">
        <v>13</v>
      </c>
      <c r="I528" t="s">
        <v>70</v>
      </c>
      <c r="J528" s="56" t="s">
        <v>507</v>
      </c>
      <c r="K528">
        <v>55</v>
      </c>
    </row>
    <row r="529" spans="1:11" x14ac:dyDescent="0.25">
      <c r="A529" s="37" t="s">
        <v>492</v>
      </c>
      <c r="B529" s="37" t="s">
        <v>631</v>
      </c>
      <c r="C529" t="s">
        <v>492</v>
      </c>
      <c r="D529" t="s">
        <v>11</v>
      </c>
      <c r="E529" t="s">
        <v>514</v>
      </c>
      <c r="F529" t="s">
        <v>12</v>
      </c>
      <c r="G529" t="s">
        <v>527</v>
      </c>
      <c r="H529" t="s">
        <v>13</v>
      </c>
      <c r="I529" t="s">
        <v>70</v>
      </c>
      <c r="J529" s="56" t="s">
        <v>508</v>
      </c>
      <c r="K529">
        <v>5</v>
      </c>
    </row>
    <row r="530" spans="1:11" x14ac:dyDescent="0.25">
      <c r="A530" s="37" t="s">
        <v>492</v>
      </c>
      <c r="B530" s="37" t="s">
        <v>631</v>
      </c>
      <c r="C530" t="s">
        <v>492</v>
      </c>
      <c r="D530" t="s">
        <v>11</v>
      </c>
      <c r="E530" t="s">
        <v>514</v>
      </c>
      <c r="F530" t="s">
        <v>12</v>
      </c>
      <c r="G530" t="s">
        <v>527</v>
      </c>
      <c r="H530" t="s">
        <v>14</v>
      </c>
      <c r="I530" t="s">
        <v>71</v>
      </c>
      <c r="J530" s="56">
        <v>1</v>
      </c>
      <c r="K530">
        <v>2881</v>
      </c>
    </row>
    <row r="531" spans="1:11" x14ac:dyDescent="0.25">
      <c r="A531" s="37" t="s">
        <v>492</v>
      </c>
      <c r="B531" s="37" t="s">
        <v>631</v>
      </c>
      <c r="C531" t="s">
        <v>492</v>
      </c>
      <c r="D531" t="s">
        <v>11</v>
      </c>
      <c r="E531" t="s">
        <v>514</v>
      </c>
      <c r="F531" t="s">
        <v>12</v>
      </c>
      <c r="G531" t="s">
        <v>527</v>
      </c>
      <c r="H531" t="s">
        <v>14</v>
      </c>
      <c r="I531" t="s">
        <v>71</v>
      </c>
      <c r="J531" s="56">
        <v>2</v>
      </c>
      <c r="K531">
        <v>567</v>
      </c>
    </row>
    <row r="532" spans="1:11" x14ac:dyDescent="0.25">
      <c r="A532" s="37" t="s">
        <v>492</v>
      </c>
      <c r="B532" s="37" t="s">
        <v>631</v>
      </c>
      <c r="C532" t="s">
        <v>492</v>
      </c>
      <c r="D532" t="s">
        <v>11</v>
      </c>
      <c r="E532" t="s">
        <v>514</v>
      </c>
      <c r="F532" t="s">
        <v>12</v>
      </c>
      <c r="G532" t="s">
        <v>527</v>
      </c>
      <c r="H532" t="s">
        <v>14</v>
      </c>
      <c r="I532" t="s">
        <v>71</v>
      </c>
      <c r="J532" s="56" t="s">
        <v>495</v>
      </c>
      <c r="K532">
        <v>328</v>
      </c>
    </row>
    <row r="533" spans="1:11" x14ac:dyDescent="0.25">
      <c r="A533" s="37" t="s">
        <v>492</v>
      </c>
      <c r="B533" s="37" t="s">
        <v>631</v>
      </c>
      <c r="C533" t="s">
        <v>492</v>
      </c>
      <c r="D533" t="s">
        <v>11</v>
      </c>
      <c r="E533" t="s">
        <v>514</v>
      </c>
      <c r="F533" t="s">
        <v>12</v>
      </c>
      <c r="G533" t="s">
        <v>527</v>
      </c>
      <c r="H533" t="s">
        <v>14</v>
      </c>
      <c r="I533" t="s">
        <v>71</v>
      </c>
      <c r="J533" s="56" t="s">
        <v>496</v>
      </c>
      <c r="K533">
        <v>158</v>
      </c>
    </row>
    <row r="534" spans="1:11" x14ac:dyDescent="0.25">
      <c r="A534" s="37" t="s">
        <v>492</v>
      </c>
      <c r="B534" s="37" t="s">
        <v>631</v>
      </c>
      <c r="C534" t="s">
        <v>492</v>
      </c>
      <c r="D534" t="s">
        <v>11</v>
      </c>
      <c r="E534" t="s">
        <v>514</v>
      </c>
      <c r="F534" t="s">
        <v>12</v>
      </c>
      <c r="G534" t="s">
        <v>527</v>
      </c>
      <c r="H534" t="s">
        <v>14</v>
      </c>
      <c r="I534" t="s">
        <v>71</v>
      </c>
      <c r="J534" s="56" t="s">
        <v>497</v>
      </c>
      <c r="K534">
        <v>35</v>
      </c>
    </row>
    <row r="535" spans="1:11" x14ac:dyDescent="0.25">
      <c r="A535" s="37" t="s">
        <v>492</v>
      </c>
      <c r="B535" s="37" t="s">
        <v>631</v>
      </c>
      <c r="C535" t="s">
        <v>492</v>
      </c>
      <c r="D535" t="s">
        <v>11</v>
      </c>
      <c r="E535" t="s">
        <v>514</v>
      </c>
      <c r="F535" t="s">
        <v>12</v>
      </c>
      <c r="G535" t="s">
        <v>527</v>
      </c>
      <c r="H535" t="s">
        <v>14</v>
      </c>
      <c r="I535" t="s">
        <v>71</v>
      </c>
      <c r="J535" s="56" t="s">
        <v>498</v>
      </c>
      <c r="K535">
        <v>24</v>
      </c>
    </row>
    <row r="536" spans="1:11" x14ac:dyDescent="0.25">
      <c r="A536" s="37" t="s">
        <v>492</v>
      </c>
      <c r="B536" s="37" t="s">
        <v>631</v>
      </c>
      <c r="C536" t="s">
        <v>492</v>
      </c>
      <c r="D536" t="s">
        <v>11</v>
      </c>
      <c r="E536" t="s">
        <v>514</v>
      </c>
      <c r="F536" t="s">
        <v>12</v>
      </c>
      <c r="G536" t="s">
        <v>527</v>
      </c>
      <c r="H536" t="s">
        <v>14</v>
      </c>
      <c r="I536" t="s">
        <v>71</v>
      </c>
      <c r="J536" s="56" t="s">
        <v>499</v>
      </c>
      <c r="K536">
        <v>17</v>
      </c>
    </row>
    <row r="537" spans="1:11" x14ac:dyDescent="0.25">
      <c r="A537" s="37" t="s">
        <v>492</v>
      </c>
      <c r="B537" s="37" t="s">
        <v>631</v>
      </c>
      <c r="C537" t="s">
        <v>492</v>
      </c>
      <c r="D537" t="s">
        <v>11</v>
      </c>
      <c r="E537" t="s">
        <v>514</v>
      </c>
      <c r="F537" t="s">
        <v>12</v>
      </c>
      <c r="G537" t="s">
        <v>527</v>
      </c>
      <c r="H537" t="s">
        <v>14</v>
      </c>
      <c r="I537" t="s">
        <v>71</v>
      </c>
      <c r="J537" s="56" t="s">
        <v>500</v>
      </c>
      <c r="K537">
        <v>5</v>
      </c>
    </row>
    <row r="538" spans="1:11" x14ac:dyDescent="0.25">
      <c r="A538" s="37" t="s">
        <v>492</v>
      </c>
      <c r="B538" s="37" t="s">
        <v>631</v>
      </c>
      <c r="C538" t="s">
        <v>492</v>
      </c>
      <c r="D538" t="s">
        <v>11</v>
      </c>
      <c r="E538" t="s">
        <v>514</v>
      </c>
      <c r="F538" t="s">
        <v>12</v>
      </c>
      <c r="G538" t="s">
        <v>527</v>
      </c>
      <c r="H538" t="s">
        <v>14</v>
      </c>
      <c r="I538" t="s">
        <v>71</v>
      </c>
      <c r="J538" s="56" t="s">
        <v>501</v>
      </c>
      <c r="K538">
        <v>174</v>
      </c>
    </row>
    <row r="539" spans="1:11" x14ac:dyDescent="0.25">
      <c r="A539" s="37" t="s">
        <v>492</v>
      </c>
      <c r="B539" s="37" t="s">
        <v>631</v>
      </c>
      <c r="C539" t="s">
        <v>492</v>
      </c>
      <c r="D539" t="s">
        <v>11</v>
      </c>
      <c r="E539" t="s">
        <v>514</v>
      </c>
      <c r="F539" t="s">
        <v>12</v>
      </c>
      <c r="G539" t="s">
        <v>527</v>
      </c>
      <c r="H539" t="s">
        <v>14</v>
      </c>
      <c r="I539" t="s">
        <v>71</v>
      </c>
      <c r="J539" s="56" t="s">
        <v>502</v>
      </c>
      <c r="K539">
        <v>76</v>
      </c>
    </row>
    <row r="540" spans="1:11" x14ac:dyDescent="0.25">
      <c r="A540" s="37" t="s">
        <v>492</v>
      </c>
      <c r="B540" s="37" t="s">
        <v>631</v>
      </c>
      <c r="C540" t="s">
        <v>492</v>
      </c>
      <c r="D540" t="s">
        <v>11</v>
      </c>
      <c r="E540" t="s">
        <v>514</v>
      </c>
      <c r="F540" t="s">
        <v>12</v>
      </c>
      <c r="G540" t="s">
        <v>527</v>
      </c>
      <c r="H540" t="s">
        <v>14</v>
      </c>
      <c r="I540" t="s">
        <v>71</v>
      </c>
      <c r="J540" s="56" t="s">
        <v>503</v>
      </c>
      <c r="K540">
        <v>88</v>
      </c>
    </row>
    <row r="541" spans="1:11" x14ac:dyDescent="0.25">
      <c r="A541" s="37" t="s">
        <v>492</v>
      </c>
      <c r="B541" s="37" t="s">
        <v>631</v>
      </c>
      <c r="C541" t="s">
        <v>492</v>
      </c>
      <c r="D541" t="s">
        <v>11</v>
      </c>
      <c r="E541" t="s">
        <v>514</v>
      </c>
      <c r="F541" t="s">
        <v>12</v>
      </c>
      <c r="G541" t="s">
        <v>527</v>
      </c>
      <c r="H541" t="s">
        <v>14</v>
      </c>
      <c r="I541" t="s">
        <v>71</v>
      </c>
      <c r="J541" s="56" t="s">
        <v>504</v>
      </c>
      <c r="K541">
        <v>119</v>
      </c>
    </row>
    <row r="542" spans="1:11" x14ac:dyDescent="0.25">
      <c r="A542" s="37" t="s">
        <v>492</v>
      </c>
      <c r="B542" s="37" t="s">
        <v>631</v>
      </c>
      <c r="C542" t="s">
        <v>492</v>
      </c>
      <c r="D542" t="s">
        <v>11</v>
      </c>
      <c r="E542" t="s">
        <v>514</v>
      </c>
      <c r="F542" t="s">
        <v>12</v>
      </c>
      <c r="G542" t="s">
        <v>527</v>
      </c>
      <c r="H542" t="s">
        <v>14</v>
      </c>
      <c r="I542" t="s">
        <v>71</v>
      </c>
      <c r="J542" s="56" t="s">
        <v>505</v>
      </c>
      <c r="K542">
        <v>24</v>
      </c>
    </row>
    <row r="543" spans="1:11" x14ac:dyDescent="0.25">
      <c r="A543" s="37" t="s">
        <v>492</v>
      </c>
      <c r="B543" s="37" t="s">
        <v>631</v>
      </c>
      <c r="C543" t="s">
        <v>492</v>
      </c>
      <c r="D543" t="s">
        <v>11</v>
      </c>
      <c r="E543" t="s">
        <v>514</v>
      </c>
      <c r="F543" t="s">
        <v>12</v>
      </c>
      <c r="G543" t="s">
        <v>527</v>
      </c>
      <c r="H543" t="s">
        <v>14</v>
      </c>
      <c r="I543" t="s">
        <v>71</v>
      </c>
      <c r="J543" s="56" t="s">
        <v>506</v>
      </c>
      <c r="K543">
        <v>23</v>
      </c>
    </row>
    <row r="544" spans="1:11" x14ac:dyDescent="0.25">
      <c r="A544" s="37" t="s">
        <v>492</v>
      </c>
      <c r="B544" s="37" t="s">
        <v>631</v>
      </c>
      <c r="C544" t="s">
        <v>492</v>
      </c>
      <c r="D544" t="s">
        <v>11</v>
      </c>
      <c r="E544" t="s">
        <v>514</v>
      </c>
      <c r="F544" t="s">
        <v>12</v>
      </c>
      <c r="G544" t="s">
        <v>527</v>
      </c>
      <c r="H544" t="s">
        <v>14</v>
      </c>
      <c r="I544" t="s">
        <v>71</v>
      </c>
      <c r="J544" s="56" t="s">
        <v>507</v>
      </c>
      <c r="K544">
        <v>59</v>
      </c>
    </row>
    <row r="545" spans="1:11" x14ac:dyDescent="0.25">
      <c r="A545" s="37" t="s">
        <v>492</v>
      </c>
      <c r="B545" s="37" t="s">
        <v>631</v>
      </c>
      <c r="C545" t="s">
        <v>492</v>
      </c>
      <c r="D545" t="s">
        <v>11</v>
      </c>
      <c r="E545" t="s">
        <v>514</v>
      </c>
      <c r="F545" t="s">
        <v>12</v>
      </c>
      <c r="G545" t="s">
        <v>527</v>
      </c>
      <c r="H545" t="s">
        <v>14</v>
      </c>
      <c r="I545" t="s">
        <v>71</v>
      </c>
      <c r="J545" s="56" t="s">
        <v>508</v>
      </c>
      <c r="K545">
        <v>4</v>
      </c>
    </row>
    <row r="546" spans="1:11" x14ac:dyDescent="0.25">
      <c r="A546" s="37" t="s">
        <v>492</v>
      </c>
      <c r="B546" s="37" t="s">
        <v>631</v>
      </c>
      <c r="C546" t="s">
        <v>492</v>
      </c>
      <c r="D546" t="s">
        <v>11</v>
      </c>
      <c r="E546" t="s">
        <v>514</v>
      </c>
      <c r="F546" t="s">
        <v>12</v>
      </c>
      <c r="G546" t="s">
        <v>527</v>
      </c>
      <c r="H546" t="s">
        <v>43</v>
      </c>
      <c r="I546" t="s">
        <v>72</v>
      </c>
      <c r="J546" s="56">
        <v>1</v>
      </c>
      <c r="K546">
        <v>2673</v>
      </c>
    </row>
    <row r="547" spans="1:11" x14ac:dyDescent="0.25">
      <c r="A547" s="37" t="s">
        <v>492</v>
      </c>
      <c r="B547" s="37" t="s">
        <v>631</v>
      </c>
      <c r="C547" t="s">
        <v>492</v>
      </c>
      <c r="D547" t="s">
        <v>11</v>
      </c>
      <c r="E547" t="s">
        <v>514</v>
      </c>
      <c r="F547" t="s">
        <v>12</v>
      </c>
      <c r="G547" t="s">
        <v>527</v>
      </c>
      <c r="H547" t="s">
        <v>43</v>
      </c>
      <c r="I547" t="s">
        <v>72</v>
      </c>
      <c r="J547" s="56">
        <v>2</v>
      </c>
      <c r="K547">
        <v>459</v>
      </c>
    </row>
    <row r="548" spans="1:11" x14ac:dyDescent="0.25">
      <c r="A548" s="37" t="s">
        <v>492</v>
      </c>
      <c r="B548" s="37" t="s">
        <v>631</v>
      </c>
      <c r="C548" t="s">
        <v>492</v>
      </c>
      <c r="D548" t="s">
        <v>11</v>
      </c>
      <c r="E548" t="s">
        <v>514</v>
      </c>
      <c r="F548" t="s">
        <v>12</v>
      </c>
      <c r="G548" t="s">
        <v>527</v>
      </c>
      <c r="H548" t="s">
        <v>43</v>
      </c>
      <c r="I548" t="s">
        <v>72</v>
      </c>
      <c r="J548" s="56" t="s">
        <v>495</v>
      </c>
      <c r="K548">
        <v>264</v>
      </c>
    </row>
    <row r="549" spans="1:11" x14ac:dyDescent="0.25">
      <c r="A549" s="37" t="s">
        <v>492</v>
      </c>
      <c r="B549" s="37" t="s">
        <v>631</v>
      </c>
      <c r="C549" t="s">
        <v>492</v>
      </c>
      <c r="D549" t="s">
        <v>11</v>
      </c>
      <c r="E549" t="s">
        <v>514</v>
      </c>
      <c r="F549" t="s">
        <v>12</v>
      </c>
      <c r="G549" t="s">
        <v>527</v>
      </c>
      <c r="H549" t="s">
        <v>43</v>
      </c>
      <c r="I549" t="s">
        <v>72</v>
      </c>
      <c r="J549" s="56" t="s">
        <v>496</v>
      </c>
      <c r="K549">
        <v>111</v>
      </c>
    </row>
    <row r="550" spans="1:11" x14ac:dyDescent="0.25">
      <c r="A550" s="37" t="s">
        <v>492</v>
      </c>
      <c r="B550" s="37" t="s">
        <v>631</v>
      </c>
      <c r="C550" t="s">
        <v>492</v>
      </c>
      <c r="D550" t="s">
        <v>11</v>
      </c>
      <c r="E550" t="s">
        <v>514</v>
      </c>
      <c r="F550" t="s">
        <v>12</v>
      </c>
      <c r="G550" t="s">
        <v>527</v>
      </c>
      <c r="H550" t="s">
        <v>43</v>
      </c>
      <c r="I550" t="s">
        <v>72</v>
      </c>
      <c r="J550" s="56" t="s">
        <v>497</v>
      </c>
      <c r="K550">
        <v>23</v>
      </c>
    </row>
    <row r="551" spans="1:11" x14ac:dyDescent="0.25">
      <c r="A551" s="37" t="s">
        <v>492</v>
      </c>
      <c r="B551" s="37" t="s">
        <v>631</v>
      </c>
      <c r="C551" t="s">
        <v>492</v>
      </c>
      <c r="D551" t="s">
        <v>11</v>
      </c>
      <c r="E551" t="s">
        <v>514</v>
      </c>
      <c r="F551" t="s">
        <v>12</v>
      </c>
      <c r="G551" t="s">
        <v>527</v>
      </c>
      <c r="H551" t="s">
        <v>43</v>
      </c>
      <c r="I551" t="s">
        <v>72</v>
      </c>
      <c r="J551" s="56" t="s">
        <v>498</v>
      </c>
      <c r="K551">
        <v>18</v>
      </c>
    </row>
    <row r="552" spans="1:11" x14ac:dyDescent="0.25">
      <c r="A552" s="37" t="s">
        <v>492</v>
      </c>
      <c r="B552" s="37" t="s">
        <v>631</v>
      </c>
      <c r="C552" t="s">
        <v>492</v>
      </c>
      <c r="D552" t="s">
        <v>11</v>
      </c>
      <c r="E552" t="s">
        <v>514</v>
      </c>
      <c r="F552" t="s">
        <v>12</v>
      </c>
      <c r="G552" t="s">
        <v>527</v>
      </c>
      <c r="H552" t="s">
        <v>43</v>
      </c>
      <c r="I552" t="s">
        <v>72</v>
      </c>
      <c r="J552" s="56" t="s">
        <v>499</v>
      </c>
      <c r="K552">
        <v>38</v>
      </c>
    </row>
    <row r="553" spans="1:11" x14ac:dyDescent="0.25">
      <c r="A553" s="37" t="s">
        <v>492</v>
      </c>
      <c r="B553" s="37" t="s">
        <v>631</v>
      </c>
      <c r="C553" t="s">
        <v>492</v>
      </c>
      <c r="D553" t="s">
        <v>11</v>
      </c>
      <c r="E553" t="s">
        <v>514</v>
      </c>
      <c r="F553" t="s">
        <v>12</v>
      </c>
      <c r="G553" t="s">
        <v>527</v>
      </c>
      <c r="H553" t="s">
        <v>43</v>
      </c>
      <c r="I553" t="s">
        <v>72</v>
      </c>
      <c r="J553" s="56" t="s">
        <v>500</v>
      </c>
      <c r="K553">
        <v>5</v>
      </c>
    </row>
    <row r="554" spans="1:11" x14ac:dyDescent="0.25">
      <c r="A554" s="37" t="s">
        <v>492</v>
      </c>
      <c r="B554" s="37" t="s">
        <v>631</v>
      </c>
      <c r="C554" t="s">
        <v>492</v>
      </c>
      <c r="D554" t="s">
        <v>11</v>
      </c>
      <c r="E554" t="s">
        <v>514</v>
      </c>
      <c r="F554" t="s">
        <v>12</v>
      </c>
      <c r="G554" t="s">
        <v>527</v>
      </c>
      <c r="H554" t="s">
        <v>43</v>
      </c>
      <c r="I554" t="s">
        <v>72</v>
      </c>
      <c r="J554" s="56" t="s">
        <v>501</v>
      </c>
      <c r="K554">
        <v>158</v>
      </c>
    </row>
    <row r="555" spans="1:11" x14ac:dyDescent="0.25">
      <c r="A555" s="37" t="s">
        <v>492</v>
      </c>
      <c r="B555" s="37" t="s">
        <v>631</v>
      </c>
      <c r="C555" t="s">
        <v>492</v>
      </c>
      <c r="D555" t="s">
        <v>11</v>
      </c>
      <c r="E555" t="s">
        <v>514</v>
      </c>
      <c r="F555" t="s">
        <v>12</v>
      </c>
      <c r="G555" t="s">
        <v>527</v>
      </c>
      <c r="H555" t="s">
        <v>43</v>
      </c>
      <c r="I555" t="s">
        <v>72</v>
      </c>
      <c r="J555" s="56" t="s">
        <v>502</v>
      </c>
      <c r="K555">
        <v>47</v>
      </c>
    </row>
    <row r="556" spans="1:11" x14ac:dyDescent="0.25">
      <c r="A556" s="37" t="s">
        <v>492</v>
      </c>
      <c r="B556" s="37" t="s">
        <v>631</v>
      </c>
      <c r="C556" t="s">
        <v>492</v>
      </c>
      <c r="D556" t="s">
        <v>11</v>
      </c>
      <c r="E556" t="s">
        <v>514</v>
      </c>
      <c r="F556" t="s">
        <v>12</v>
      </c>
      <c r="G556" t="s">
        <v>527</v>
      </c>
      <c r="H556" t="s">
        <v>43</v>
      </c>
      <c r="I556" t="s">
        <v>72</v>
      </c>
      <c r="J556" s="56" t="s">
        <v>503</v>
      </c>
      <c r="K556">
        <v>62</v>
      </c>
    </row>
    <row r="557" spans="1:11" x14ac:dyDescent="0.25">
      <c r="A557" s="37" t="s">
        <v>492</v>
      </c>
      <c r="B557" s="37" t="s">
        <v>631</v>
      </c>
      <c r="C557" t="s">
        <v>492</v>
      </c>
      <c r="D557" t="s">
        <v>11</v>
      </c>
      <c r="E557" t="s">
        <v>514</v>
      </c>
      <c r="F557" t="s">
        <v>12</v>
      </c>
      <c r="G557" t="s">
        <v>527</v>
      </c>
      <c r="H557" t="s">
        <v>43</v>
      </c>
      <c r="I557" t="s">
        <v>72</v>
      </c>
      <c r="J557" s="56" t="s">
        <v>504</v>
      </c>
      <c r="K557">
        <v>111</v>
      </c>
    </row>
    <row r="558" spans="1:11" x14ac:dyDescent="0.25">
      <c r="A558" s="37" t="s">
        <v>492</v>
      </c>
      <c r="B558" s="37" t="s">
        <v>631</v>
      </c>
      <c r="C558" t="s">
        <v>492</v>
      </c>
      <c r="D558" t="s">
        <v>11</v>
      </c>
      <c r="E558" t="s">
        <v>514</v>
      </c>
      <c r="F558" t="s">
        <v>12</v>
      </c>
      <c r="G558" t="s">
        <v>527</v>
      </c>
      <c r="H558" t="s">
        <v>43</v>
      </c>
      <c r="I558" t="s">
        <v>72</v>
      </c>
      <c r="J558" s="56" t="s">
        <v>505</v>
      </c>
      <c r="K558">
        <v>15</v>
      </c>
    </row>
    <row r="559" spans="1:11" x14ac:dyDescent="0.25">
      <c r="A559" s="37" t="s">
        <v>492</v>
      </c>
      <c r="B559" s="37" t="s">
        <v>631</v>
      </c>
      <c r="C559" t="s">
        <v>492</v>
      </c>
      <c r="D559" t="s">
        <v>11</v>
      </c>
      <c r="E559" t="s">
        <v>514</v>
      </c>
      <c r="F559" t="s">
        <v>12</v>
      </c>
      <c r="G559" t="s">
        <v>527</v>
      </c>
      <c r="H559" t="s">
        <v>43</v>
      </c>
      <c r="I559" t="s">
        <v>72</v>
      </c>
      <c r="J559" s="56" t="s">
        <v>506</v>
      </c>
      <c r="K559">
        <v>14</v>
      </c>
    </row>
    <row r="560" spans="1:11" x14ac:dyDescent="0.25">
      <c r="A560" s="37" t="s">
        <v>492</v>
      </c>
      <c r="B560" s="37" t="s">
        <v>631</v>
      </c>
      <c r="C560" t="s">
        <v>492</v>
      </c>
      <c r="D560" t="s">
        <v>11</v>
      </c>
      <c r="E560" t="s">
        <v>514</v>
      </c>
      <c r="F560" t="s">
        <v>12</v>
      </c>
      <c r="G560" t="s">
        <v>527</v>
      </c>
      <c r="H560" t="s">
        <v>43</v>
      </c>
      <c r="I560" t="s">
        <v>72</v>
      </c>
      <c r="J560" s="56" t="s">
        <v>507</v>
      </c>
      <c r="K560">
        <v>48</v>
      </c>
    </row>
    <row r="561" spans="1:11" x14ac:dyDescent="0.25">
      <c r="A561" s="37" t="s">
        <v>492</v>
      </c>
      <c r="B561" s="37" t="s">
        <v>631</v>
      </c>
      <c r="C561" t="s">
        <v>492</v>
      </c>
      <c r="D561" t="s">
        <v>11</v>
      </c>
      <c r="E561" t="s">
        <v>514</v>
      </c>
      <c r="F561" t="s">
        <v>12</v>
      </c>
      <c r="G561" t="s">
        <v>527</v>
      </c>
      <c r="H561" t="s">
        <v>43</v>
      </c>
      <c r="I561" t="s">
        <v>72</v>
      </c>
      <c r="J561" s="56" t="s">
        <v>508</v>
      </c>
      <c r="K561">
        <v>4</v>
      </c>
    </row>
    <row r="562" spans="1:11" x14ac:dyDescent="0.25">
      <c r="A562" s="37" t="s">
        <v>492</v>
      </c>
      <c r="B562" s="37" t="s">
        <v>631</v>
      </c>
      <c r="C562" t="s">
        <v>492</v>
      </c>
      <c r="D562" t="s">
        <v>11</v>
      </c>
      <c r="E562" t="s">
        <v>514</v>
      </c>
      <c r="F562" t="s">
        <v>12</v>
      </c>
      <c r="G562" t="s">
        <v>527</v>
      </c>
      <c r="H562" t="s">
        <v>34</v>
      </c>
      <c r="I562" t="s">
        <v>73</v>
      </c>
      <c r="J562" s="56">
        <v>1</v>
      </c>
      <c r="K562">
        <v>825</v>
      </c>
    </row>
    <row r="563" spans="1:11" x14ac:dyDescent="0.25">
      <c r="A563" s="37" t="s">
        <v>492</v>
      </c>
      <c r="B563" s="37" t="s">
        <v>631</v>
      </c>
      <c r="C563" t="s">
        <v>492</v>
      </c>
      <c r="D563" t="s">
        <v>11</v>
      </c>
      <c r="E563" t="s">
        <v>514</v>
      </c>
      <c r="F563" t="s">
        <v>12</v>
      </c>
      <c r="G563" t="s">
        <v>527</v>
      </c>
      <c r="H563" t="s">
        <v>34</v>
      </c>
      <c r="I563" t="s">
        <v>73</v>
      </c>
      <c r="J563" s="56">
        <v>2</v>
      </c>
      <c r="K563">
        <v>155</v>
      </c>
    </row>
    <row r="564" spans="1:11" x14ac:dyDescent="0.25">
      <c r="A564" s="37" t="s">
        <v>492</v>
      </c>
      <c r="B564" s="37" t="s">
        <v>631</v>
      </c>
      <c r="C564" t="s">
        <v>492</v>
      </c>
      <c r="D564" t="s">
        <v>11</v>
      </c>
      <c r="E564" t="s">
        <v>514</v>
      </c>
      <c r="F564" t="s">
        <v>12</v>
      </c>
      <c r="G564" t="s">
        <v>527</v>
      </c>
      <c r="H564" t="s">
        <v>34</v>
      </c>
      <c r="I564" t="s">
        <v>73</v>
      </c>
      <c r="J564" s="56" t="s">
        <v>495</v>
      </c>
      <c r="K564">
        <v>96</v>
      </c>
    </row>
    <row r="565" spans="1:11" x14ac:dyDescent="0.25">
      <c r="A565" s="37" t="s">
        <v>492</v>
      </c>
      <c r="B565" s="37" t="s">
        <v>631</v>
      </c>
      <c r="C565" t="s">
        <v>492</v>
      </c>
      <c r="D565" t="s">
        <v>11</v>
      </c>
      <c r="E565" t="s">
        <v>514</v>
      </c>
      <c r="F565" t="s">
        <v>12</v>
      </c>
      <c r="G565" t="s">
        <v>527</v>
      </c>
      <c r="H565" t="s">
        <v>34</v>
      </c>
      <c r="I565" t="s">
        <v>73</v>
      </c>
      <c r="J565" s="56" t="s">
        <v>496</v>
      </c>
      <c r="K565">
        <v>30</v>
      </c>
    </row>
    <row r="566" spans="1:11" x14ac:dyDescent="0.25">
      <c r="A566" s="37" t="s">
        <v>492</v>
      </c>
      <c r="B566" s="37" t="s">
        <v>631</v>
      </c>
      <c r="C566" t="s">
        <v>492</v>
      </c>
      <c r="D566" t="s">
        <v>11</v>
      </c>
      <c r="E566" t="s">
        <v>514</v>
      </c>
      <c r="F566" t="s">
        <v>12</v>
      </c>
      <c r="G566" t="s">
        <v>527</v>
      </c>
      <c r="H566" t="s">
        <v>34</v>
      </c>
      <c r="I566" t="s">
        <v>73</v>
      </c>
      <c r="J566" s="56" t="s">
        <v>497</v>
      </c>
      <c r="K566">
        <v>14</v>
      </c>
    </row>
    <row r="567" spans="1:11" x14ac:dyDescent="0.25">
      <c r="A567" s="37" t="s">
        <v>492</v>
      </c>
      <c r="B567" s="37" t="s">
        <v>631</v>
      </c>
      <c r="C567" t="s">
        <v>492</v>
      </c>
      <c r="D567" t="s">
        <v>11</v>
      </c>
      <c r="E567" t="s">
        <v>514</v>
      </c>
      <c r="F567" t="s">
        <v>12</v>
      </c>
      <c r="G567" t="s">
        <v>527</v>
      </c>
      <c r="H567" t="s">
        <v>34</v>
      </c>
      <c r="I567" t="s">
        <v>73</v>
      </c>
      <c r="J567" s="56" t="s">
        <v>498</v>
      </c>
      <c r="K567">
        <v>8</v>
      </c>
    </row>
    <row r="568" spans="1:11" x14ac:dyDescent="0.25">
      <c r="A568" s="37" t="s">
        <v>492</v>
      </c>
      <c r="B568" s="37" t="s">
        <v>631</v>
      </c>
      <c r="C568" t="s">
        <v>492</v>
      </c>
      <c r="D568" t="s">
        <v>11</v>
      </c>
      <c r="E568" t="s">
        <v>514</v>
      </c>
      <c r="F568" t="s">
        <v>12</v>
      </c>
      <c r="G568" t="s">
        <v>527</v>
      </c>
      <c r="H568" t="s">
        <v>34</v>
      </c>
      <c r="I568" t="s">
        <v>73</v>
      </c>
      <c r="J568" s="56" t="s">
        <v>499</v>
      </c>
      <c r="K568">
        <v>6</v>
      </c>
    </row>
    <row r="569" spans="1:11" x14ac:dyDescent="0.25">
      <c r="A569" s="37" t="s">
        <v>492</v>
      </c>
      <c r="B569" s="37" t="s">
        <v>631</v>
      </c>
      <c r="C569" t="s">
        <v>492</v>
      </c>
      <c r="D569" t="s">
        <v>11</v>
      </c>
      <c r="E569" t="s">
        <v>514</v>
      </c>
      <c r="F569" t="s">
        <v>12</v>
      </c>
      <c r="G569" t="s">
        <v>527</v>
      </c>
      <c r="H569" t="s">
        <v>34</v>
      </c>
      <c r="I569" t="s">
        <v>73</v>
      </c>
      <c r="J569" s="56" t="s">
        <v>500</v>
      </c>
      <c r="K569">
        <v>1</v>
      </c>
    </row>
    <row r="570" spans="1:11" x14ac:dyDescent="0.25">
      <c r="A570" s="37" t="s">
        <v>492</v>
      </c>
      <c r="B570" s="37" t="s">
        <v>631</v>
      </c>
      <c r="C570" t="s">
        <v>492</v>
      </c>
      <c r="D570" t="s">
        <v>11</v>
      </c>
      <c r="E570" t="s">
        <v>514</v>
      </c>
      <c r="F570" t="s">
        <v>12</v>
      </c>
      <c r="G570" t="s">
        <v>527</v>
      </c>
      <c r="H570" t="s">
        <v>34</v>
      </c>
      <c r="I570" t="s">
        <v>73</v>
      </c>
      <c r="J570" s="56" t="s">
        <v>501</v>
      </c>
      <c r="K570">
        <v>58</v>
      </c>
    </row>
    <row r="571" spans="1:11" x14ac:dyDescent="0.25">
      <c r="A571" s="37" t="s">
        <v>492</v>
      </c>
      <c r="B571" s="37" t="s">
        <v>631</v>
      </c>
      <c r="C571" t="s">
        <v>492</v>
      </c>
      <c r="D571" t="s">
        <v>11</v>
      </c>
      <c r="E571" t="s">
        <v>514</v>
      </c>
      <c r="F571" t="s">
        <v>12</v>
      </c>
      <c r="G571" t="s">
        <v>527</v>
      </c>
      <c r="H571" t="s">
        <v>34</v>
      </c>
      <c r="I571" t="s">
        <v>73</v>
      </c>
      <c r="J571" s="56" t="s">
        <v>502</v>
      </c>
      <c r="K571">
        <v>11</v>
      </c>
    </row>
    <row r="572" spans="1:11" x14ac:dyDescent="0.25">
      <c r="A572" s="37" t="s">
        <v>492</v>
      </c>
      <c r="B572" s="37" t="s">
        <v>631</v>
      </c>
      <c r="C572" t="s">
        <v>492</v>
      </c>
      <c r="D572" t="s">
        <v>11</v>
      </c>
      <c r="E572" t="s">
        <v>514</v>
      </c>
      <c r="F572" t="s">
        <v>12</v>
      </c>
      <c r="G572" t="s">
        <v>527</v>
      </c>
      <c r="H572" t="s">
        <v>34</v>
      </c>
      <c r="I572" t="s">
        <v>73</v>
      </c>
      <c r="J572" s="56" t="s">
        <v>503</v>
      </c>
      <c r="K572">
        <v>22</v>
      </c>
    </row>
    <row r="573" spans="1:11" x14ac:dyDescent="0.25">
      <c r="A573" s="37" t="s">
        <v>492</v>
      </c>
      <c r="B573" s="37" t="s">
        <v>631</v>
      </c>
      <c r="C573" t="s">
        <v>492</v>
      </c>
      <c r="D573" t="s">
        <v>11</v>
      </c>
      <c r="E573" t="s">
        <v>514</v>
      </c>
      <c r="F573" t="s">
        <v>12</v>
      </c>
      <c r="G573" t="s">
        <v>527</v>
      </c>
      <c r="H573" t="s">
        <v>34</v>
      </c>
      <c r="I573" t="s">
        <v>73</v>
      </c>
      <c r="J573" s="56" t="s">
        <v>504</v>
      </c>
      <c r="K573">
        <v>47</v>
      </c>
    </row>
    <row r="574" spans="1:11" x14ac:dyDescent="0.25">
      <c r="A574" s="37" t="s">
        <v>492</v>
      </c>
      <c r="B574" s="37" t="s">
        <v>631</v>
      </c>
      <c r="C574" t="s">
        <v>492</v>
      </c>
      <c r="D574" t="s">
        <v>11</v>
      </c>
      <c r="E574" t="s">
        <v>514</v>
      </c>
      <c r="F574" t="s">
        <v>12</v>
      </c>
      <c r="G574" t="s">
        <v>527</v>
      </c>
      <c r="H574" t="s">
        <v>34</v>
      </c>
      <c r="I574" t="s">
        <v>73</v>
      </c>
      <c r="J574" s="56" t="s">
        <v>505</v>
      </c>
      <c r="K574">
        <v>10</v>
      </c>
    </row>
    <row r="575" spans="1:11" x14ac:dyDescent="0.25">
      <c r="A575" s="37" t="s">
        <v>492</v>
      </c>
      <c r="B575" s="37" t="s">
        <v>631</v>
      </c>
      <c r="C575" t="s">
        <v>492</v>
      </c>
      <c r="D575" t="s">
        <v>11</v>
      </c>
      <c r="E575" t="s">
        <v>514</v>
      </c>
      <c r="F575" t="s">
        <v>12</v>
      </c>
      <c r="G575" t="s">
        <v>527</v>
      </c>
      <c r="H575" t="s">
        <v>34</v>
      </c>
      <c r="I575" t="s">
        <v>73</v>
      </c>
      <c r="J575" s="56" t="s">
        <v>506</v>
      </c>
      <c r="K575">
        <v>3</v>
      </c>
    </row>
    <row r="576" spans="1:11" x14ac:dyDescent="0.25">
      <c r="A576" s="37" t="s">
        <v>492</v>
      </c>
      <c r="B576" s="37" t="s">
        <v>631</v>
      </c>
      <c r="C576" t="s">
        <v>492</v>
      </c>
      <c r="D576" t="s">
        <v>11</v>
      </c>
      <c r="E576" t="s">
        <v>514</v>
      </c>
      <c r="F576" t="s">
        <v>12</v>
      </c>
      <c r="G576" t="s">
        <v>527</v>
      </c>
      <c r="H576" t="s">
        <v>34</v>
      </c>
      <c r="I576" t="s">
        <v>73</v>
      </c>
      <c r="J576" s="56" t="s">
        <v>507</v>
      </c>
      <c r="K576">
        <v>4</v>
      </c>
    </row>
    <row r="577" spans="1:11" x14ac:dyDescent="0.25">
      <c r="A577" s="37" t="s">
        <v>492</v>
      </c>
      <c r="B577" s="37" t="s">
        <v>631</v>
      </c>
      <c r="C577" t="s">
        <v>492</v>
      </c>
      <c r="D577" t="s">
        <v>11</v>
      </c>
      <c r="E577" t="s">
        <v>514</v>
      </c>
      <c r="F577" t="s">
        <v>12</v>
      </c>
      <c r="G577" t="s">
        <v>527</v>
      </c>
      <c r="H577" t="s">
        <v>34</v>
      </c>
      <c r="I577" t="s">
        <v>73</v>
      </c>
      <c r="J577" s="56" t="s">
        <v>508</v>
      </c>
      <c r="K577">
        <v>0</v>
      </c>
    </row>
    <row r="578" spans="1:11" x14ac:dyDescent="0.25">
      <c r="A578" s="63" t="s">
        <v>536</v>
      </c>
      <c r="B578" s="63" t="s">
        <v>632</v>
      </c>
      <c r="C578" t="s">
        <v>536</v>
      </c>
      <c r="D578" t="s">
        <v>8</v>
      </c>
      <c r="E578" t="s">
        <v>493</v>
      </c>
      <c r="F578" t="s">
        <v>9</v>
      </c>
      <c r="G578" t="s">
        <v>494</v>
      </c>
      <c r="H578" t="s">
        <v>17</v>
      </c>
      <c r="I578" t="s">
        <v>84</v>
      </c>
      <c r="J578" s="56">
        <v>1</v>
      </c>
      <c r="K578">
        <v>2000</v>
      </c>
    </row>
    <row r="579" spans="1:11" x14ac:dyDescent="0.25">
      <c r="A579" s="37" t="s">
        <v>536</v>
      </c>
      <c r="B579" s="37" t="s">
        <v>632</v>
      </c>
      <c r="C579" t="s">
        <v>536</v>
      </c>
      <c r="D579" t="s">
        <v>8</v>
      </c>
      <c r="E579" t="s">
        <v>493</v>
      </c>
      <c r="F579" t="s">
        <v>9</v>
      </c>
      <c r="G579" t="s">
        <v>494</v>
      </c>
      <c r="H579" t="s">
        <v>17</v>
      </c>
      <c r="I579" t="s">
        <v>84</v>
      </c>
      <c r="J579" s="56">
        <v>2</v>
      </c>
      <c r="K579">
        <v>86</v>
      </c>
    </row>
    <row r="580" spans="1:11" x14ac:dyDescent="0.25">
      <c r="A580" s="37" t="s">
        <v>536</v>
      </c>
      <c r="B580" s="37" t="s">
        <v>632</v>
      </c>
      <c r="C580" t="s">
        <v>536</v>
      </c>
      <c r="D580" t="s">
        <v>8</v>
      </c>
      <c r="E580" t="s">
        <v>493</v>
      </c>
      <c r="F580" t="s">
        <v>9</v>
      </c>
      <c r="G580" t="s">
        <v>494</v>
      </c>
      <c r="H580" t="s">
        <v>17</v>
      </c>
      <c r="I580" t="s">
        <v>84</v>
      </c>
      <c r="J580" s="56" t="s">
        <v>495</v>
      </c>
      <c r="K580">
        <v>50</v>
      </c>
    </row>
    <row r="581" spans="1:11" x14ac:dyDescent="0.25">
      <c r="A581" s="37" t="s">
        <v>536</v>
      </c>
      <c r="B581" s="37" t="s">
        <v>632</v>
      </c>
      <c r="C581" t="s">
        <v>536</v>
      </c>
      <c r="D581" t="s">
        <v>8</v>
      </c>
      <c r="E581" t="s">
        <v>493</v>
      </c>
      <c r="F581" t="s">
        <v>9</v>
      </c>
      <c r="G581" t="s">
        <v>494</v>
      </c>
      <c r="H581" t="s">
        <v>17</v>
      </c>
      <c r="I581" t="s">
        <v>84</v>
      </c>
      <c r="J581" s="56" t="s">
        <v>496</v>
      </c>
      <c r="K581">
        <v>13</v>
      </c>
    </row>
    <row r="582" spans="1:11" x14ac:dyDescent="0.25">
      <c r="A582" s="37" t="s">
        <v>536</v>
      </c>
      <c r="B582" s="37" t="s">
        <v>632</v>
      </c>
      <c r="C582" t="s">
        <v>536</v>
      </c>
      <c r="D582" t="s">
        <v>8</v>
      </c>
      <c r="E582" t="s">
        <v>493</v>
      </c>
      <c r="F582" t="s">
        <v>9</v>
      </c>
      <c r="G582" t="s">
        <v>494</v>
      </c>
      <c r="H582" t="s">
        <v>17</v>
      </c>
      <c r="I582" t="s">
        <v>84</v>
      </c>
      <c r="J582" s="56" t="s">
        <v>497</v>
      </c>
      <c r="K582">
        <v>12</v>
      </c>
    </row>
    <row r="583" spans="1:11" x14ac:dyDescent="0.25">
      <c r="A583" s="37" t="s">
        <v>536</v>
      </c>
      <c r="B583" s="37" t="s">
        <v>632</v>
      </c>
      <c r="C583" t="s">
        <v>536</v>
      </c>
      <c r="D583" t="s">
        <v>8</v>
      </c>
      <c r="E583" t="s">
        <v>493</v>
      </c>
      <c r="F583" t="s">
        <v>9</v>
      </c>
      <c r="G583" t="s">
        <v>494</v>
      </c>
      <c r="H583" t="s">
        <v>17</v>
      </c>
      <c r="I583" t="s">
        <v>84</v>
      </c>
      <c r="J583" s="56" t="s">
        <v>498</v>
      </c>
      <c r="K583">
        <v>2</v>
      </c>
    </row>
    <row r="584" spans="1:11" x14ac:dyDescent="0.25">
      <c r="A584" s="37" t="s">
        <v>536</v>
      </c>
      <c r="B584" s="37" t="s">
        <v>632</v>
      </c>
      <c r="C584" t="s">
        <v>536</v>
      </c>
      <c r="D584" t="s">
        <v>8</v>
      </c>
      <c r="E584" t="s">
        <v>493</v>
      </c>
      <c r="F584" t="s">
        <v>9</v>
      </c>
      <c r="G584" t="s">
        <v>494</v>
      </c>
      <c r="H584" t="s">
        <v>17</v>
      </c>
      <c r="I584" t="s">
        <v>84</v>
      </c>
      <c r="J584" s="56" t="s">
        <v>499</v>
      </c>
      <c r="K584">
        <v>3</v>
      </c>
    </row>
    <row r="585" spans="1:11" x14ac:dyDescent="0.25">
      <c r="A585" s="37" t="s">
        <v>536</v>
      </c>
      <c r="B585" s="37" t="s">
        <v>632</v>
      </c>
      <c r="C585" t="s">
        <v>536</v>
      </c>
      <c r="D585" t="s">
        <v>8</v>
      </c>
      <c r="E585" t="s">
        <v>493</v>
      </c>
      <c r="F585" t="s">
        <v>9</v>
      </c>
      <c r="G585" t="s">
        <v>494</v>
      </c>
      <c r="H585" t="s">
        <v>17</v>
      </c>
      <c r="I585" t="s">
        <v>84</v>
      </c>
      <c r="J585" s="56" t="s">
        <v>500</v>
      </c>
      <c r="K585">
        <v>6</v>
      </c>
    </row>
    <row r="586" spans="1:11" x14ac:dyDescent="0.25">
      <c r="A586" s="37" t="s">
        <v>536</v>
      </c>
      <c r="B586" s="37" t="s">
        <v>632</v>
      </c>
      <c r="C586" t="s">
        <v>536</v>
      </c>
      <c r="D586" t="s">
        <v>8</v>
      </c>
      <c r="E586" t="s">
        <v>493</v>
      </c>
      <c r="F586" t="s">
        <v>9</v>
      </c>
      <c r="G586" t="s">
        <v>494</v>
      </c>
      <c r="H586" t="s">
        <v>17</v>
      </c>
      <c r="I586" t="s">
        <v>84</v>
      </c>
      <c r="J586" s="56" t="s">
        <v>501</v>
      </c>
      <c r="K586">
        <v>33</v>
      </c>
    </row>
    <row r="587" spans="1:11" x14ac:dyDescent="0.25">
      <c r="A587" s="37" t="s">
        <v>536</v>
      </c>
      <c r="B587" s="37" t="s">
        <v>632</v>
      </c>
      <c r="C587" t="s">
        <v>536</v>
      </c>
      <c r="D587" t="s">
        <v>8</v>
      </c>
      <c r="E587" t="s">
        <v>493</v>
      </c>
      <c r="F587" t="s">
        <v>9</v>
      </c>
      <c r="G587" t="s">
        <v>494</v>
      </c>
      <c r="H587" t="s">
        <v>17</v>
      </c>
      <c r="I587" t="s">
        <v>84</v>
      </c>
      <c r="J587" s="56" t="s">
        <v>502</v>
      </c>
      <c r="K587">
        <v>21</v>
      </c>
    </row>
    <row r="588" spans="1:11" x14ac:dyDescent="0.25">
      <c r="A588" s="37" t="s">
        <v>536</v>
      </c>
      <c r="B588" s="37" t="s">
        <v>632</v>
      </c>
      <c r="C588" t="s">
        <v>536</v>
      </c>
      <c r="D588" t="s">
        <v>8</v>
      </c>
      <c r="E588" t="s">
        <v>493</v>
      </c>
      <c r="F588" t="s">
        <v>9</v>
      </c>
      <c r="G588" t="s">
        <v>494</v>
      </c>
      <c r="H588" t="s">
        <v>17</v>
      </c>
      <c r="I588" t="s">
        <v>84</v>
      </c>
      <c r="J588" s="56" t="s">
        <v>503</v>
      </c>
      <c r="K588">
        <v>9</v>
      </c>
    </row>
    <row r="589" spans="1:11" x14ac:dyDescent="0.25">
      <c r="A589" s="37" t="s">
        <v>536</v>
      </c>
      <c r="B589" s="37" t="s">
        <v>632</v>
      </c>
      <c r="C589" t="s">
        <v>536</v>
      </c>
      <c r="D589" t="s">
        <v>8</v>
      </c>
      <c r="E589" t="s">
        <v>493</v>
      </c>
      <c r="F589" t="s">
        <v>9</v>
      </c>
      <c r="G589" t="s">
        <v>494</v>
      </c>
      <c r="H589" t="s">
        <v>17</v>
      </c>
      <c r="I589" t="s">
        <v>84</v>
      </c>
      <c r="J589" s="56" t="s">
        <v>504</v>
      </c>
      <c r="K589">
        <v>17</v>
      </c>
    </row>
    <row r="590" spans="1:11" x14ac:dyDescent="0.25">
      <c r="A590" s="37" t="s">
        <v>536</v>
      </c>
      <c r="B590" s="37" t="s">
        <v>632</v>
      </c>
      <c r="C590" t="s">
        <v>536</v>
      </c>
      <c r="D590" t="s">
        <v>8</v>
      </c>
      <c r="E590" t="s">
        <v>493</v>
      </c>
      <c r="F590" t="s">
        <v>9</v>
      </c>
      <c r="G590" t="s">
        <v>494</v>
      </c>
      <c r="H590" t="s">
        <v>17</v>
      </c>
      <c r="I590" t="s">
        <v>84</v>
      </c>
      <c r="J590" s="56" t="s">
        <v>505</v>
      </c>
      <c r="K590">
        <v>0</v>
      </c>
    </row>
    <row r="591" spans="1:11" x14ac:dyDescent="0.25">
      <c r="A591" s="37" t="s">
        <v>536</v>
      </c>
      <c r="B591" s="37" t="s">
        <v>632</v>
      </c>
      <c r="C591" t="s">
        <v>536</v>
      </c>
      <c r="D591" t="s">
        <v>8</v>
      </c>
      <c r="E591" t="s">
        <v>493</v>
      </c>
      <c r="F591" t="s">
        <v>9</v>
      </c>
      <c r="G591" t="s">
        <v>494</v>
      </c>
      <c r="H591" t="s">
        <v>17</v>
      </c>
      <c r="I591" t="s">
        <v>84</v>
      </c>
      <c r="J591" s="56" t="s">
        <v>506</v>
      </c>
      <c r="K591">
        <v>2</v>
      </c>
    </row>
    <row r="592" spans="1:11" x14ac:dyDescent="0.25">
      <c r="A592" s="37" t="s">
        <v>536</v>
      </c>
      <c r="B592" s="37" t="s">
        <v>632</v>
      </c>
      <c r="C592" t="s">
        <v>536</v>
      </c>
      <c r="D592" t="s">
        <v>8</v>
      </c>
      <c r="E592" t="s">
        <v>493</v>
      </c>
      <c r="F592" t="s">
        <v>9</v>
      </c>
      <c r="G592" t="s">
        <v>494</v>
      </c>
      <c r="H592" t="s">
        <v>17</v>
      </c>
      <c r="I592" t="s">
        <v>84</v>
      </c>
      <c r="J592" s="56" t="s">
        <v>507</v>
      </c>
      <c r="K592">
        <v>4</v>
      </c>
    </row>
    <row r="593" spans="1:11" x14ac:dyDescent="0.25">
      <c r="A593" s="37" t="s">
        <v>536</v>
      </c>
      <c r="B593" s="37" t="s">
        <v>632</v>
      </c>
      <c r="C593" t="s">
        <v>536</v>
      </c>
      <c r="D593" t="s">
        <v>8</v>
      </c>
      <c r="E593" t="s">
        <v>493</v>
      </c>
      <c r="F593" t="s">
        <v>9</v>
      </c>
      <c r="G593" t="s">
        <v>494</v>
      </c>
      <c r="H593" t="s">
        <v>17</v>
      </c>
      <c r="I593" t="s">
        <v>84</v>
      </c>
      <c r="J593" s="56" t="s">
        <v>508</v>
      </c>
      <c r="K593">
        <v>0</v>
      </c>
    </row>
    <row r="594" spans="1:11" x14ac:dyDescent="0.25">
      <c r="A594" s="37" t="s">
        <v>536</v>
      </c>
      <c r="B594" s="37" t="s">
        <v>632</v>
      </c>
      <c r="C594" t="s">
        <v>536</v>
      </c>
      <c r="D594" t="s">
        <v>18</v>
      </c>
      <c r="E594" t="s">
        <v>511</v>
      </c>
      <c r="F594" t="s">
        <v>19</v>
      </c>
      <c r="G594" t="s">
        <v>630</v>
      </c>
      <c r="H594" t="s">
        <v>20</v>
      </c>
      <c r="I594" t="s">
        <v>96</v>
      </c>
      <c r="J594" s="56">
        <v>1</v>
      </c>
      <c r="K594">
        <v>32780</v>
      </c>
    </row>
    <row r="595" spans="1:11" x14ac:dyDescent="0.25">
      <c r="A595" s="37" t="s">
        <v>536</v>
      </c>
      <c r="B595" s="37" t="s">
        <v>632</v>
      </c>
      <c r="C595" t="s">
        <v>536</v>
      </c>
      <c r="D595" t="s">
        <v>18</v>
      </c>
      <c r="E595" t="s">
        <v>511</v>
      </c>
      <c r="F595" t="s">
        <v>19</v>
      </c>
      <c r="G595" t="s">
        <v>630</v>
      </c>
      <c r="H595" t="s">
        <v>20</v>
      </c>
      <c r="I595" t="s">
        <v>96</v>
      </c>
      <c r="J595" s="56">
        <v>2</v>
      </c>
      <c r="K595">
        <v>672</v>
      </c>
    </row>
    <row r="596" spans="1:11" x14ac:dyDescent="0.25">
      <c r="A596" s="37" t="s">
        <v>536</v>
      </c>
      <c r="B596" s="37" t="s">
        <v>632</v>
      </c>
      <c r="C596" t="s">
        <v>536</v>
      </c>
      <c r="D596" t="s">
        <v>18</v>
      </c>
      <c r="E596" t="s">
        <v>511</v>
      </c>
      <c r="F596" t="s">
        <v>19</v>
      </c>
      <c r="G596" t="s">
        <v>630</v>
      </c>
      <c r="H596" t="s">
        <v>20</v>
      </c>
      <c r="I596" t="s">
        <v>96</v>
      </c>
      <c r="J596" s="56" t="s">
        <v>495</v>
      </c>
      <c r="K596">
        <v>348</v>
      </c>
    </row>
    <row r="597" spans="1:11" x14ac:dyDescent="0.25">
      <c r="A597" s="37" t="s">
        <v>536</v>
      </c>
      <c r="B597" s="37" t="s">
        <v>632</v>
      </c>
      <c r="C597" t="s">
        <v>536</v>
      </c>
      <c r="D597" t="s">
        <v>18</v>
      </c>
      <c r="E597" t="s">
        <v>511</v>
      </c>
      <c r="F597" t="s">
        <v>19</v>
      </c>
      <c r="G597" t="s">
        <v>630</v>
      </c>
      <c r="H597" t="s">
        <v>20</v>
      </c>
      <c r="I597" t="s">
        <v>96</v>
      </c>
      <c r="J597" s="56" t="s">
        <v>496</v>
      </c>
      <c r="K597">
        <v>184</v>
      </c>
    </row>
    <row r="598" spans="1:11" x14ac:dyDescent="0.25">
      <c r="A598" s="37" t="s">
        <v>536</v>
      </c>
      <c r="B598" s="37" t="s">
        <v>632</v>
      </c>
      <c r="C598" t="s">
        <v>536</v>
      </c>
      <c r="D598" t="s">
        <v>18</v>
      </c>
      <c r="E598" t="s">
        <v>511</v>
      </c>
      <c r="F598" t="s">
        <v>19</v>
      </c>
      <c r="G598" t="s">
        <v>630</v>
      </c>
      <c r="H598" t="s">
        <v>20</v>
      </c>
      <c r="I598" t="s">
        <v>96</v>
      </c>
      <c r="J598" s="56" t="s">
        <v>497</v>
      </c>
      <c r="K598">
        <v>36</v>
      </c>
    </row>
    <row r="599" spans="1:11" x14ac:dyDescent="0.25">
      <c r="A599" s="37" t="s">
        <v>536</v>
      </c>
      <c r="B599" s="37" t="s">
        <v>632</v>
      </c>
      <c r="C599" t="s">
        <v>536</v>
      </c>
      <c r="D599" t="s">
        <v>18</v>
      </c>
      <c r="E599" t="s">
        <v>511</v>
      </c>
      <c r="F599" t="s">
        <v>19</v>
      </c>
      <c r="G599" t="s">
        <v>630</v>
      </c>
      <c r="H599" t="s">
        <v>20</v>
      </c>
      <c r="I599" t="s">
        <v>96</v>
      </c>
      <c r="J599" s="56" t="s">
        <v>498</v>
      </c>
      <c r="K599">
        <v>37</v>
      </c>
    </row>
    <row r="600" spans="1:11" x14ac:dyDescent="0.25">
      <c r="A600" s="37" t="s">
        <v>536</v>
      </c>
      <c r="B600" s="37" t="s">
        <v>632</v>
      </c>
      <c r="C600" t="s">
        <v>536</v>
      </c>
      <c r="D600" t="s">
        <v>18</v>
      </c>
      <c r="E600" t="s">
        <v>511</v>
      </c>
      <c r="F600" t="s">
        <v>19</v>
      </c>
      <c r="G600" t="s">
        <v>630</v>
      </c>
      <c r="H600" t="s">
        <v>20</v>
      </c>
      <c r="I600" t="s">
        <v>96</v>
      </c>
      <c r="J600" s="56" t="s">
        <v>499</v>
      </c>
      <c r="K600">
        <v>64</v>
      </c>
    </row>
    <row r="601" spans="1:11" x14ac:dyDescent="0.25">
      <c r="A601" s="37" t="s">
        <v>536</v>
      </c>
      <c r="B601" s="37" t="s">
        <v>632</v>
      </c>
      <c r="C601" t="s">
        <v>536</v>
      </c>
      <c r="D601" t="s">
        <v>18</v>
      </c>
      <c r="E601" t="s">
        <v>511</v>
      </c>
      <c r="F601" t="s">
        <v>19</v>
      </c>
      <c r="G601" t="s">
        <v>630</v>
      </c>
      <c r="H601" t="s">
        <v>20</v>
      </c>
      <c r="I601" t="s">
        <v>96</v>
      </c>
      <c r="J601" s="56" t="s">
        <v>500</v>
      </c>
      <c r="K601">
        <v>3</v>
      </c>
    </row>
    <row r="602" spans="1:11" x14ac:dyDescent="0.25">
      <c r="A602" s="37" t="s">
        <v>536</v>
      </c>
      <c r="B602" s="37" t="s">
        <v>632</v>
      </c>
      <c r="C602" t="s">
        <v>536</v>
      </c>
      <c r="D602" t="s">
        <v>18</v>
      </c>
      <c r="E602" t="s">
        <v>511</v>
      </c>
      <c r="F602" t="s">
        <v>19</v>
      </c>
      <c r="G602" t="s">
        <v>630</v>
      </c>
      <c r="H602" t="s">
        <v>20</v>
      </c>
      <c r="I602" t="s">
        <v>96</v>
      </c>
      <c r="J602" s="56" t="s">
        <v>501</v>
      </c>
      <c r="K602">
        <v>121</v>
      </c>
    </row>
    <row r="603" spans="1:11" x14ac:dyDescent="0.25">
      <c r="A603" s="37" t="s">
        <v>536</v>
      </c>
      <c r="B603" s="37" t="s">
        <v>632</v>
      </c>
      <c r="C603" t="s">
        <v>536</v>
      </c>
      <c r="D603" t="s">
        <v>18</v>
      </c>
      <c r="E603" t="s">
        <v>511</v>
      </c>
      <c r="F603" t="s">
        <v>19</v>
      </c>
      <c r="G603" t="s">
        <v>630</v>
      </c>
      <c r="H603" t="s">
        <v>20</v>
      </c>
      <c r="I603" t="s">
        <v>96</v>
      </c>
      <c r="J603" s="56" t="s">
        <v>502</v>
      </c>
      <c r="K603">
        <v>114</v>
      </c>
    </row>
    <row r="604" spans="1:11" x14ac:dyDescent="0.25">
      <c r="A604" s="37" t="s">
        <v>536</v>
      </c>
      <c r="B604" s="37" t="s">
        <v>632</v>
      </c>
      <c r="C604" t="s">
        <v>536</v>
      </c>
      <c r="D604" t="s">
        <v>18</v>
      </c>
      <c r="E604" t="s">
        <v>511</v>
      </c>
      <c r="F604" t="s">
        <v>19</v>
      </c>
      <c r="G604" t="s">
        <v>630</v>
      </c>
      <c r="H604" t="s">
        <v>20</v>
      </c>
      <c r="I604" t="s">
        <v>96</v>
      </c>
      <c r="J604" s="56" t="s">
        <v>503</v>
      </c>
      <c r="K604">
        <v>100</v>
      </c>
    </row>
    <row r="605" spans="1:11" x14ac:dyDescent="0.25">
      <c r="A605" s="37" t="s">
        <v>536</v>
      </c>
      <c r="B605" s="37" t="s">
        <v>632</v>
      </c>
      <c r="C605" t="s">
        <v>536</v>
      </c>
      <c r="D605" t="s">
        <v>18</v>
      </c>
      <c r="E605" t="s">
        <v>511</v>
      </c>
      <c r="F605" t="s">
        <v>19</v>
      </c>
      <c r="G605" t="s">
        <v>630</v>
      </c>
      <c r="H605" t="s">
        <v>20</v>
      </c>
      <c r="I605" t="s">
        <v>96</v>
      </c>
      <c r="J605" s="56" t="s">
        <v>504</v>
      </c>
      <c r="K605">
        <v>83</v>
      </c>
    </row>
    <row r="606" spans="1:11" x14ac:dyDescent="0.25">
      <c r="A606" s="37" t="s">
        <v>536</v>
      </c>
      <c r="B606" s="37" t="s">
        <v>632</v>
      </c>
      <c r="C606" t="s">
        <v>536</v>
      </c>
      <c r="D606" t="s">
        <v>18</v>
      </c>
      <c r="E606" t="s">
        <v>511</v>
      </c>
      <c r="F606" t="s">
        <v>19</v>
      </c>
      <c r="G606" t="s">
        <v>630</v>
      </c>
      <c r="H606" t="s">
        <v>20</v>
      </c>
      <c r="I606" t="s">
        <v>96</v>
      </c>
      <c r="J606" s="56" t="s">
        <v>505</v>
      </c>
      <c r="K606">
        <v>0</v>
      </c>
    </row>
    <row r="607" spans="1:11" x14ac:dyDescent="0.25">
      <c r="A607" s="37" t="s">
        <v>536</v>
      </c>
      <c r="B607" s="37" t="s">
        <v>632</v>
      </c>
      <c r="C607" t="s">
        <v>536</v>
      </c>
      <c r="D607" t="s">
        <v>18</v>
      </c>
      <c r="E607" t="s">
        <v>511</v>
      </c>
      <c r="F607" t="s">
        <v>19</v>
      </c>
      <c r="G607" t="s">
        <v>630</v>
      </c>
      <c r="H607" t="s">
        <v>20</v>
      </c>
      <c r="I607" t="s">
        <v>96</v>
      </c>
      <c r="J607" s="56" t="s">
        <v>506</v>
      </c>
      <c r="K607">
        <v>13</v>
      </c>
    </row>
    <row r="608" spans="1:11" x14ac:dyDescent="0.25">
      <c r="A608" s="37" t="s">
        <v>536</v>
      </c>
      <c r="B608" s="37" t="s">
        <v>632</v>
      </c>
      <c r="C608" t="s">
        <v>536</v>
      </c>
      <c r="D608" t="s">
        <v>18</v>
      </c>
      <c r="E608" t="s">
        <v>511</v>
      </c>
      <c r="F608" t="s">
        <v>19</v>
      </c>
      <c r="G608" t="s">
        <v>630</v>
      </c>
      <c r="H608" t="s">
        <v>20</v>
      </c>
      <c r="I608" t="s">
        <v>96</v>
      </c>
      <c r="J608" s="56" t="s">
        <v>507</v>
      </c>
      <c r="K608">
        <v>0</v>
      </c>
    </row>
    <row r="609" spans="1:11" x14ac:dyDescent="0.25">
      <c r="A609" s="37" t="s">
        <v>536</v>
      </c>
      <c r="B609" s="37" t="s">
        <v>632</v>
      </c>
      <c r="C609" t="s">
        <v>536</v>
      </c>
      <c r="D609" t="s">
        <v>18</v>
      </c>
      <c r="E609" t="s">
        <v>511</v>
      </c>
      <c r="F609" t="s">
        <v>19</v>
      </c>
      <c r="G609" t="s">
        <v>630</v>
      </c>
      <c r="H609" t="s">
        <v>20</v>
      </c>
      <c r="I609" t="s">
        <v>96</v>
      </c>
      <c r="J609" s="56" t="s">
        <v>508</v>
      </c>
    </row>
    <row r="610" spans="1:11" x14ac:dyDescent="0.25">
      <c r="A610" s="37" t="s">
        <v>536</v>
      </c>
      <c r="B610" s="37" t="s">
        <v>632</v>
      </c>
      <c r="C610" t="s">
        <v>536</v>
      </c>
      <c r="D610" t="s">
        <v>3</v>
      </c>
      <c r="E610" t="s">
        <v>509</v>
      </c>
      <c r="F610" t="s">
        <v>19</v>
      </c>
      <c r="G610" t="s">
        <v>630</v>
      </c>
      <c r="H610" t="s">
        <v>41</v>
      </c>
      <c r="I610" t="s">
        <v>97</v>
      </c>
      <c r="J610" s="56">
        <v>1</v>
      </c>
      <c r="K610">
        <v>142122</v>
      </c>
    </row>
    <row r="611" spans="1:11" x14ac:dyDescent="0.25">
      <c r="A611" s="37" t="s">
        <v>536</v>
      </c>
      <c r="B611" s="37" t="s">
        <v>632</v>
      </c>
      <c r="C611" t="s">
        <v>536</v>
      </c>
      <c r="D611" t="s">
        <v>3</v>
      </c>
      <c r="E611" t="s">
        <v>509</v>
      </c>
      <c r="F611" t="s">
        <v>19</v>
      </c>
      <c r="G611" t="s">
        <v>630</v>
      </c>
      <c r="H611" t="s">
        <v>41</v>
      </c>
      <c r="I611" t="s">
        <v>97</v>
      </c>
      <c r="J611" s="56">
        <v>2</v>
      </c>
      <c r="K611">
        <v>2135</v>
      </c>
    </row>
    <row r="612" spans="1:11" x14ac:dyDescent="0.25">
      <c r="A612" s="37" t="s">
        <v>536</v>
      </c>
      <c r="B612" s="37" t="s">
        <v>632</v>
      </c>
      <c r="C612" t="s">
        <v>536</v>
      </c>
      <c r="D612" t="s">
        <v>3</v>
      </c>
      <c r="E612" t="s">
        <v>509</v>
      </c>
      <c r="F612" t="s">
        <v>19</v>
      </c>
      <c r="G612" t="s">
        <v>630</v>
      </c>
      <c r="H612" t="s">
        <v>41</v>
      </c>
      <c r="I612" t="s">
        <v>97</v>
      </c>
      <c r="J612" s="56" t="s">
        <v>495</v>
      </c>
      <c r="K612">
        <v>1152</v>
      </c>
    </row>
    <row r="613" spans="1:11" x14ac:dyDescent="0.25">
      <c r="A613" s="37" t="s">
        <v>536</v>
      </c>
      <c r="B613" s="37" t="s">
        <v>632</v>
      </c>
      <c r="C613" t="s">
        <v>536</v>
      </c>
      <c r="D613" t="s">
        <v>3</v>
      </c>
      <c r="E613" t="s">
        <v>509</v>
      </c>
      <c r="F613" t="s">
        <v>19</v>
      </c>
      <c r="G613" t="s">
        <v>630</v>
      </c>
      <c r="H613" t="s">
        <v>41</v>
      </c>
      <c r="I613" t="s">
        <v>97</v>
      </c>
      <c r="J613" s="56" t="s">
        <v>496</v>
      </c>
      <c r="K613">
        <v>449</v>
      </c>
    </row>
    <row r="614" spans="1:11" x14ac:dyDescent="0.25">
      <c r="A614" s="37" t="s">
        <v>536</v>
      </c>
      <c r="B614" s="37" t="s">
        <v>632</v>
      </c>
      <c r="C614" t="s">
        <v>536</v>
      </c>
      <c r="D614" t="s">
        <v>3</v>
      </c>
      <c r="E614" t="s">
        <v>509</v>
      </c>
      <c r="F614" t="s">
        <v>19</v>
      </c>
      <c r="G614" t="s">
        <v>630</v>
      </c>
      <c r="H614" t="s">
        <v>41</v>
      </c>
      <c r="I614" t="s">
        <v>97</v>
      </c>
      <c r="J614" s="56" t="s">
        <v>497</v>
      </c>
      <c r="K614">
        <v>139</v>
      </c>
    </row>
    <row r="615" spans="1:11" x14ac:dyDescent="0.25">
      <c r="A615" s="37" t="s">
        <v>536</v>
      </c>
      <c r="B615" s="37" t="s">
        <v>632</v>
      </c>
      <c r="C615" t="s">
        <v>536</v>
      </c>
      <c r="D615" t="s">
        <v>3</v>
      </c>
      <c r="E615" t="s">
        <v>509</v>
      </c>
      <c r="F615" t="s">
        <v>19</v>
      </c>
      <c r="G615" t="s">
        <v>630</v>
      </c>
      <c r="H615" t="s">
        <v>41</v>
      </c>
      <c r="I615" t="s">
        <v>97</v>
      </c>
      <c r="J615" s="56" t="s">
        <v>498</v>
      </c>
      <c r="K615">
        <v>163</v>
      </c>
    </row>
    <row r="616" spans="1:11" x14ac:dyDescent="0.25">
      <c r="A616" s="37" t="s">
        <v>536</v>
      </c>
      <c r="B616" s="37" t="s">
        <v>632</v>
      </c>
      <c r="C616" t="s">
        <v>536</v>
      </c>
      <c r="D616" t="s">
        <v>3</v>
      </c>
      <c r="E616" t="s">
        <v>509</v>
      </c>
      <c r="F616" t="s">
        <v>19</v>
      </c>
      <c r="G616" t="s">
        <v>630</v>
      </c>
      <c r="H616" t="s">
        <v>41</v>
      </c>
      <c r="I616" t="s">
        <v>97</v>
      </c>
      <c r="J616" s="56" t="s">
        <v>499</v>
      </c>
      <c r="K616">
        <v>216</v>
      </c>
    </row>
    <row r="617" spans="1:11" x14ac:dyDescent="0.25">
      <c r="A617" s="37" t="s">
        <v>536</v>
      </c>
      <c r="B617" s="37" t="s">
        <v>632</v>
      </c>
      <c r="C617" t="s">
        <v>536</v>
      </c>
      <c r="D617" t="s">
        <v>3</v>
      </c>
      <c r="E617" t="s">
        <v>509</v>
      </c>
      <c r="F617" t="s">
        <v>19</v>
      </c>
      <c r="G617" t="s">
        <v>630</v>
      </c>
      <c r="H617" t="s">
        <v>41</v>
      </c>
      <c r="I617" t="s">
        <v>97</v>
      </c>
      <c r="J617" s="56" t="s">
        <v>500</v>
      </c>
      <c r="K617">
        <v>16</v>
      </c>
    </row>
    <row r="618" spans="1:11" x14ac:dyDescent="0.25">
      <c r="A618" s="37" t="s">
        <v>536</v>
      </c>
      <c r="B618" s="37" t="s">
        <v>632</v>
      </c>
      <c r="C618" t="s">
        <v>536</v>
      </c>
      <c r="D618" t="s">
        <v>3</v>
      </c>
      <c r="E618" t="s">
        <v>509</v>
      </c>
      <c r="F618" t="s">
        <v>19</v>
      </c>
      <c r="G618" t="s">
        <v>630</v>
      </c>
      <c r="H618" t="s">
        <v>41</v>
      </c>
      <c r="I618" t="s">
        <v>97</v>
      </c>
      <c r="J618" s="56" t="s">
        <v>501</v>
      </c>
      <c r="K618">
        <v>305</v>
      </c>
    </row>
    <row r="619" spans="1:11" x14ac:dyDescent="0.25">
      <c r="A619" s="37" t="s">
        <v>536</v>
      </c>
      <c r="B619" s="37" t="s">
        <v>632</v>
      </c>
      <c r="C619" t="s">
        <v>536</v>
      </c>
      <c r="D619" t="s">
        <v>3</v>
      </c>
      <c r="E619" t="s">
        <v>509</v>
      </c>
      <c r="F619" t="s">
        <v>19</v>
      </c>
      <c r="G619" t="s">
        <v>630</v>
      </c>
      <c r="H619" t="s">
        <v>41</v>
      </c>
      <c r="I619" t="s">
        <v>97</v>
      </c>
      <c r="J619" s="56" t="s">
        <v>502</v>
      </c>
      <c r="K619">
        <v>417</v>
      </c>
    </row>
    <row r="620" spans="1:11" x14ac:dyDescent="0.25">
      <c r="A620" s="37" t="s">
        <v>536</v>
      </c>
      <c r="B620" s="37" t="s">
        <v>632</v>
      </c>
      <c r="C620" t="s">
        <v>536</v>
      </c>
      <c r="D620" t="s">
        <v>3</v>
      </c>
      <c r="E620" t="s">
        <v>509</v>
      </c>
      <c r="F620" t="s">
        <v>19</v>
      </c>
      <c r="G620" t="s">
        <v>630</v>
      </c>
      <c r="H620" t="s">
        <v>41</v>
      </c>
      <c r="I620" t="s">
        <v>97</v>
      </c>
      <c r="J620" s="56" t="s">
        <v>503</v>
      </c>
      <c r="K620">
        <v>277</v>
      </c>
    </row>
    <row r="621" spans="1:11" x14ac:dyDescent="0.25">
      <c r="A621" s="37" t="s">
        <v>536</v>
      </c>
      <c r="B621" s="37" t="s">
        <v>632</v>
      </c>
      <c r="C621" t="s">
        <v>536</v>
      </c>
      <c r="D621" t="s">
        <v>3</v>
      </c>
      <c r="E621" t="s">
        <v>509</v>
      </c>
      <c r="F621" t="s">
        <v>19</v>
      </c>
      <c r="G621" t="s">
        <v>630</v>
      </c>
      <c r="H621" t="s">
        <v>41</v>
      </c>
      <c r="I621" t="s">
        <v>97</v>
      </c>
      <c r="J621" s="56" t="s">
        <v>504</v>
      </c>
      <c r="K621">
        <v>569</v>
      </c>
    </row>
    <row r="622" spans="1:11" x14ac:dyDescent="0.25">
      <c r="A622" s="37" t="s">
        <v>536</v>
      </c>
      <c r="B622" s="37" t="s">
        <v>632</v>
      </c>
      <c r="C622" t="s">
        <v>536</v>
      </c>
      <c r="D622" t="s">
        <v>3</v>
      </c>
      <c r="E622" t="s">
        <v>509</v>
      </c>
      <c r="F622" t="s">
        <v>19</v>
      </c>
      <c r="G622" t="s">
        <v>630</v>
      </c>
      <c r="H622" t="s">
        <v>41</v>
      </c>
      <c r="I622" t="s">
        <v>97</v>
      </c>
      <c r="J622" s="56" t="s">
        <v>505</v>
      </c>
      <c r="K622">
        <v>0</v>
      </c>
    </row>
    <row r="623" spans="1:11" x14ac:dyDescent="0.25">
      <c r="A623" s="37" t="s">
        <v>536</v>
      </c>
      <c r="B623" s="37" t="s">
        <v>632</v>
      </c>
      <c r="C623" t="s">
        <v>536</v>
      </c>
      <c r="D623" t="s">
        <v>3</v>
      </c>
      <c r="E623" t="s">
        <v>509</v>
      </c>
      <c r="F623" t="s">
        <v>19</v>
      </c>
      <c r="G623" t="s">
        <v>630</v>
      </c>
      <c r="H623" t="s">
        <v>41</v>
      </c>
      <c r="I623" t="s">
        <v>97</v>
      </c>
      <c r="J623" s="56" t="s">
        <v>506</v>
      </c>
      <c r="K623">
        <v>47</v>
      </c>
    </row>
    <row r="624" spans="1:11" x14ac:dyDescent="0.25">
      <c r="A624" s="37" t="s">
        <v>536</v>
      </c>
      <c r="B624" s="37" t="s">
        <v>632</v>
      </c>
      <c r="C624" t="s">
        <v>536</v>
      </c>
      <c r="D624" t="s">
        <v>3</v>
      </c>
      <c r="E624" t="s">
        <v>509</v>
      </c>
      <c r="F624" t="s">
        <v>19</v>
      </c>
      <c r="G624" t="s">
        <v>630</v>
      </c>
      <c r="H624" t="s">
        <v>41</v>
      </c>
      <c r="I624" t="s">
        <v>97</v>
      </c>
      <c r="J624" s="56" t="s">
        <v>507</v>
      </c>
      <c r="K624">
        <v>0</v>
      </c>
    </row>
    <row r="625" spans="1:11" x14ac:dyDescent="0.25">
      <c r="A625" s="37" t="s">
        <v>536</v>
      </c>
      <c r="B625" s="37" t="s">
        <v>632</v>
      </c>
      <c r="C625" t="s">
        <v>536</v>
      </c>
      <c r="D625" t="s">
        <v>3</v>
      </c>
      <c r="E625" t="s">
        <v>509</v>
      </c>
      <c r="F625" t="s">
        <v>19</v>
      </c>
      <c r="G625" t="s">
        <v>630</v>
      </c>
      <c r="H625" t="s">
        <v>41</v>
      </c>
      <c r="I625" t="s">
        <v>97</v>
      </c>
      <c r="J625" s="56" t="s">
        <v>508</v>
      </c>
    </row>
    <row r="626" spans="1:11" x14ac:dyDescent="0.25">
      <c r="A626" s="37" t="s">
        <v>536</v>
      </c>
      <c r="B626" s="37" t="s">
        <v>632</v>
      </c>
      <c r="C626" t="s">
        <v>536</v>
      </c>
      <c r="D626" t="s">
        <v>3</v>
      </c>
      <c r="E626" t="s">
        <v>509</v>
      </c>
      <c r="F626" t="s">
        <v>4</v>
      </c>
      <c r="G626" t="s">
        <v>510</v>
      </c>
      <c r="H626" t="s">
        <v>15</v>
      </c>
      <c r="I626" t="s">
        <v>67</v>
      </c>
      <c r="J626" s="56">
        <v>1</v>
      </c>
      <c r="K626">
        <v>439</v>
      </c>
    </row>
    <row r="627" spans="1:11" x14ac:dyDescent="0.25">
      <c r="A627" s="37" t="s">
        <v>536</v>
      </c>
      <c r="B627" s="37" t="s">
        <v>632</v>
      </c>
      <c r="C627" t="s">
        <v>536</v>
      </c>
      <c r="D627" t="s">
        <v>3</v>
      </c>
      <c r="E627" t="s">
        <v>509</v>
      </c>
      <c r="F627" t="s">
        <v>4</v>
      </c>
      <c r="G627" t="s">
        <v>510</v>
      </c>
      <c r="H627" t="s">
        <v>15</v>
      </c>
      <c r="I627" t="s">
        <v>67</v>
      </c>
      <c r="J627" s="56">
        <v>2</v>
      </c>
      <c r="K627">
        <v>49</v>
      </c>
    </row>
    <row r="628" spans="1:11" x14ac:dyDescent="0.25">
      <c r="A628" s="37" t="s">
        <v>536</v>
      </c>
      <c r="B628" s="37" t="s">
        <v>632</v>
      </c>
      <c r="C628" t="s">
        <v>536</v>
      </c>
      <c r="D628" t="s">
        <v>3</v>
      </c>
      <c r="E628" t="s">
        <v>509</v>
      </c>
      <c r="F628" t="s">
        <v>4</v>
      </c>
      <c r="G628" t="s">
        <v>510</v>
      </c>
      <c r="H628" t="s">
        <v>15</v>
      </c>
      <c r="I628" t="s">
        <v>67</v>
      </c>
      <c r="J628" s="56" t="s">
        <v>495</v>
      </c>
      <c r="K628">
        <v>37</v>
      </c>
    </row>
    <row r="629" spans="1:11" x14ac:dyDescent="0.25">
      <c r="A629" s="37" t="s">
        <v>536</v>
      </c>
      <c r="B629" s="37" t="s">
        <v>632</v>
      </c>
      <c r="C629" t="s">
        <v>536</v>
      </c>
      <c r="D629" t="s">
        <v>3</v>
      </c>
      <c r="E629" t="s">
        <v>509</v>
      </c>
      <c r="F629" t="s">
        <v>4</v>
      </c>
      <c r="G629" t="s">
        <v>510</v>
      </c>
      <c r="H629" t="s">
        <v>15</v>
      </c>
      <c r="I629" t="s">
        <v>67</v>
      </c>
      <c r="J629" s="56" t="s">
        <v>496</v>
      </c>
      <c r="K629">
        <v>9</v>
      </c>
    </row>
    <row r="630" spans="1:11" x14ac:dyDescent="0.25">
      <c r="A630" s="37" t="s">
        <v>536</v>
      </c>
      <c r="B630" s="37" t="s">
        <v>632</v>
      </c>
      <c r="C630" t="s">
        <v>536</v>
      </c>
      <c r="D630" t="s">
        <v>3</v>
      </c>
      <c r="E630" t="s">
        <v>509</v>
      </c>
      <c r="F630" t="s">
        <v>4</v>
      </c>
      <c r="G630" t="s">
        <v>510</v>
      </c>
      <c r="H630" t="s">
        <v>15</v>
      </c>
      <c r="I630" t="s">
        <v>67</v>
      </c>
      <c r="J630" s="56" t="s">
        <v>497</v>
      </c>
      <c r="K630">
        <v>3</v>
      </c>
    </row>
    <row r="631" spans="1:11" x14ac:dyDescent="0.25">
      <c r="A631" s="37" t="s">
        <v>536</v>
      </c>
      <c r="B631" s="37" t="s">
        <v>632</v>
      </c>
      <c r="C631" t="s">
        <v>536</v>
      </c>
      <c r="D631" t="s">
        <v>3</v>
      </c>
      <c r="E631" t="s">
        <v>509</v>
      </c>
      <c r="F631" t="s">
        <v>4</v>
      </c>
      <c r="G631" t="s">
        <v>510</v>
      </c>
      <c r="H631" t="s">
        <v>15</v>
      </c>
      <c r="I631" t="s">
        <v>67</v>
      </c>
      <c r="J631" s="56" t="s">
        <v>498</v>
      </c>
      <c r="K631">
        <v>0</v>
      </c>
    </row>
    <row r="632" spans="1:11" x14ac:dyDescent="0.25">
      <c r="A632" s="37" t="s">
        <v>536</v>
      </c>
      <c r="B632" s="37" t="s">
        <v>632</v>
      </c>
      <c r="C632" t="s">
        <v>536</v>
      </c>
      <c r="D632" t="s">
        <v>3</v>
      </c>
      <c r="E632" t="s">
        <v>509</v>
      </c>
      <c r="F632" t="s">
        <v>4</v>
      </c>
      <c r="G632" t="s">
        <v>510</v>
      </c>
      <c r="H632" t="s">
        <v>15</v>
      </c>
      <c r="I632" t="s">
        <v>67</v>
      </c>
      <c r="J632" s="56" t="s">
        <v>499</v>
      </c>
      <c r="K632">
        <v>0</v>
      </c>
    </row>
    <row r="633" spans="1:11" x14ac:dyDescent="0.25">
      <c r="A633" s="37" t="s">
        <v>536</v>
      </c>
      <c r="B633" s="37" t="s">
        <v>632</v>
      </c>
      <c r="C633" t="s">
        <v>536</v>
      </c>
      <c r="D633" t="s">
        <v>3</v>
      </c>
      <c r="E633" t="s">
        <v>509</v>
      </c>
      <c r="F633" t="s">
        <v>4</v>
      </c>
      <c r="G633" t="s">
        <v>510</v>
      </c>
      <c r="H633" t="s">
        <v>15</v>
      </c>
      <c r="I633" t="s">
        <v>67</v>
      </c>
      <c r="J633" s="56" t="s">
        <v>500</v>
      </c>
      <c r="K633">
        <v>0</v>
      </c>
    </row>
    <row r="634" spans="1:11" x14ac:dyDescent="0.25">
      <c r="A634" s="37" t="s">
        <v>536</v>
      </c>
      <c r="B634" s="37" t="s">
        <v>632</v>
      </c>
      <c r="C634" t="s">
        <v>536</v>
      </c>
      <c r="D634" t="s">
        <v>3</v>
      </c>
      <c r="E634" t="s">
        <v>509</v>
      </c>
      <c r="F634" t="s">
        <v>4</v>
      </c>
      <c r="G634" t="s">
        <v>510</v>
      </c>
      <c r="H634" t="s">
        <v>15</v>
      </c>
      <c r="I634" t="s">
        <v>67</v>
      </c>
      <c r="J634" s="56" t="s">
        <v>501</v>
      </c>
      <c r="K634">
        <v>30</v>
      </c>
    </row>
    <row r="635" spans="1:11" x14ac:dyDescent="0.25">
      <c r="A635" s="37" t="s">
        <v>536</v>
      </c>
      <c r="B635" s="37" t="s">
        <v>632</v>
      </c>
      <c r="C635" t="s">
        <v>536</v>
      </c>
      <c r="D635" t="s">
        <v>3</v>
      </c>
      <c r="E635" t="s">
        <v>509</v>
      </c>
      <c r="F635" t="s">
        <v>4</v>
      </c>
      <c r="G635" t="s">
        <v>510</v>
      </c>
      <c r="H635" t="s">
        <v>15</v>
      </c>
      <c r="I635" t="s">
        <v>67</v>
      </c>
      <c r="J635" s="56" t="s">
        <v>502</v>
      </c>
      <c r="K635">
        <v>5</v>
      </c>
    </row>
    <row r="636" spans="1:11" x14ac:dyDescent="0.25">
      <c r="A636" s="37" t="s">
        <v>536</v>
      </c>
      <c r="B636" s="37" t="s">
        <v>632</v>
      </c>
      <c r="C636" t="s">
        <v>536</v>
      </c>
      <c r="D636" t="s">
        <v>3</v>
      </c>
      <c r="E636" t="s">
        <v>509</v>
      </c>
      <c r="F636" t="s">
        <v>4</v>
      </c>
      <c r="G636" t="s">
        <v>510</v>
      </c>
      <c r="H636" t="s">
        <v>15</v>
      </c>
      <c r="I636" t="s">
        <v>67</v>
      </c>
      <c r="J636" s="56" t="s">
        <v>503</v>
      </c>
      <c r="K636">
        <v>2</v>
      </c>
    </row>
    <row r="637" spans="1:11" x14ac:dyDescent="0.25">
      <c r="A637" s="37" t="s">
        <v>536</v>
      </c>
      <c r="B637" s="37" t="s">
        <v>632</v>
      </c>
      <c r="C637" t="s">
        <v>536</v>
      </c>
      <c r="D637" t="s">
        <v>3</v>
      </c>
      <c r="E637" t="s">
        <v>509</v>
      </c>
      <c r="F637" t="s">
        <v>4</v>
      </c>
      <c r="G637" t="s">
        <v>510</v>
      </c>
      <c r="H637" t="s">
        <v>15</v>
      </c>
      <c r="I637" t="s">
        <v>67</v>
      </c>
      <c r="J637" s="56" t="s">
        <v>504</v>
      </c>
      <c r="K637">
        <v>2</v>
      </c>
    </row>
    <row r="638" spans="1:11" x14ac:dyDescent="0.25">
      <c r="A638" s="37" t="s">
        <v>536</v>
      </c>
      <c r="B638" s="37" t="s">
        <v>632</v>
      </c>
      <c r="C638" t="s">
        <v>536</v>
      </c>
      <c r="D638" t="s">
        <v>3</v>
      </c>
      <c r="E638" t="s">
        <v>509</v>
      </c>
      <c r="F638" t="s">
        <v>4</v>
      </c>
      <c r="G638" t="s">
        <v>510</v>
      </c>
      <c r="H638" t="s">
        <v>15</v>
      </c>
      <c r="I638" t="s">
        <v>67</v>
      </c>
      <c r="J638" s="56" t="s">
        <v>505</v>
      </c>
      <c r="K638">
        <v>7</v>
      </c>
    </row>
    <row r="639" spans="1:11" x14ac:dyDescent="0.25">
      <c r="A639" s="37" t="s">
        <v>536</v>
      </c>
      <c r="B639" s="37" t="s">
        <v>632</v>
      </c>
      <c r="C639" t="s">
        <v>536</v>
      </c>
      <c r="D639" t="s">
        <v>3</v>
      </c>
      <c r="E639" t="s">
        <v>509</v>
      </c>
      <c r="F639" t="s">
        <v>4</v>
      </c>
      <c r="G639" t="s">
        <v>510</v>
      </c>
      <c r="H639" t="s">
        <v>15</v>
      </c>
      <c r="I639" t="s">
        <v>67</v>
      </c>
      <c r="J639" s="56" t="s">
        <v>506</v>
      </c>
      <c r="K639">
        <v>1</v>
      </c>
    </row>
    <row r="640" spans="1:11" x14ac:dyDescent="0.25">
      <c r="A640" s="37" t="s">
        <v>536</v>
      </c>
      <c r="B640" s="37" t="s">
        <v>632</v>
      </c>
      <c r="C640" t="s">
        <v>536</v>
      </c>
      <c r="D640" t="s">
        <v>3</v>
      </c>
      <c r="E640" t="s">
        <v>509</v>
      </c>
      <c r="F640" t="s">
        <v>4</v>
      </c>
      <c r="G640" t="s">
        <v>510</v>
      </c>
      <c r="H640" t="s">
        <v>15</v>
      </c>
      <c r="I640" t="s">
        <v>67</v>
      </c>
      <c r="J640" s="56" t="s">
        <v>507</v>
      </c>
      <c r="K640">
        <v>0</v>
      </c>
    </row>
    <row r="641" spans="1:11" x14ac:dyDescent="0.25">
      <c r="A641" s="37" t="s">
        <v>536</v>
      </c>
      <c r="B641" s="37" t="s">
        <v>632</v>
      </c>
      <c r="C641" t="s">
        <v>536</v>
      </c>
      <c r="D641" t="s">
        <v>3</v>
      </c>
      <c r="E641" t="s">
        <v>509</v>
      </c>
      <c r="F641" t="s">
        <v>4</v>
      </c>
      <c r="G641" t="s">
        <v>510</v>
      </c>
      <c r="H641" t="s">
        <v>15</v>
      </c>
      <c r="I641" t="s">
        <v>67</v>
      </c>
      <c r="J641" s="56" t="s">
        <v>508</v>
      </c>
      <c r="K641">
        <v>2</v>
      </c>
    </row>
    <row r="642" spans="1:11" x14ac:dyDescent="0.25">
      <c r="A642" s="37" t="s">
        <v>536</v>
      </c>
      <c r="B642" s="37" t="s">
        <v>632</v>
      </c>
      <c r="C642" t="s">
        <v>536</v>
      </c>
      <c r="D642" t="s">
        <v>11</v>
      </c>
      <c r="E642" t="s">
        <v>514</v>
      </c>
      <c r="F642" t="s">
        <v>4</v>
      </c>
      <c r="G642" t="s">
        <v>510</v>
      </c>
      <c r="H642" t="s">
        <v>16</v>
      </c>
      <c r="I642" t="s">
        <v>68</v>
      </c>
      <c r="J642" s="56">
        <v>1</v>
      </c>
      <c r="K642">
        <v>438</v>
      </c>
    </row>
    <row r="643" spans="1:11" x14ac:dyDescent="0.25">
      <c r="A643" s="37" t="s">
        <v>536</v>
      </c>
      <c r="B643" s="37" t="s">
        <v>632</v>
      </c>
      <c r="C643" t="s">
        <v>536</v>
      </c>
      <c r="D643" t="s">
        <v>11</v>
      </c>
      <c r="E643" t="s">
        <v>514</v>
      </c>
      <c r="F643" t="s">
        <v>4</v>
      </c>
      <c r="G643" t="s">
        <v>510</v>
      </c>
      <c r="H643" t="s">
        <v>16</v>
      </c>
      <c r="I643" t="s">
        <v>68</v>
      </c>
      <c r="J643" s="56">
        <v>2</v>
      </c>
      <c r="K643">
        <v>53</v>
      </c>
    </row>
    <row r="644" spans="1:11" x14ac:dyDescent="0.25">
      <c r="A644" s="37" t="s">
        <v>536</v>
      </c>
      <c r="B644" s="37" t="s">
        <v>632</v>
      </c>
      <c r="C644" t="s">
        <v>536</v>
      </c>
      <c r="D644" t="s">
        <v>11</v>
      </c>
      <c r="E644" t="s">
        <v>514</v>
      </c>
      <c r="F644" t="s">
        <v>4</v>
      </c>
      <c r="G644" t="s">
        <v>510</v>
      </c>
      <c r="H644" t="s">
        <v>16</v>
      </c>
      <c r="I644" t="s">
        <v>68</v>
      </c>
      <c r="J644" s="56" t="s">
        <v>495</v>
      </c>
      <c r="K644">
        <v>33</v>
      </c>
    </row>
    <row r="645" spans="1:11" x14ac:dyDescent="0.25">
      <c r="A645" s="37" t="s">
        <v>536</v>
      </c>
      <c r="B645" s="37" t="s">
        <v>632</v>
      </c>
      <c r="C645" t="s">
        <v>536</v>
      </c>
      <c r="D645" t="s">
        <v>11</v>
      </c>
      <c r="E645" t="s">
        <v>514</v>
      </c>
      <c r="F645" t="s">
        <v>4</v>
      </c>
      <c r="G645" t="s">
        <v>510</v>
      </c>
      <c r="H645" t="s">
        <v>16</v>
      </c>
      <c r="I645" t="s">
        <v>68</v>
      </c>
      <c r="J645" s="56" t="s">
        <v>496</v>
      </c>
      <c r="K645">
        <v>11</v>
      </c>
    </row>
    <row r="646" spans="1:11" x14ac:dyDescent="0.25">
      <c r="A646" s="37" t="s">
        <v>536</v>
      </c>
      <c r="B646" s="37" t="s">
        <v>632</v>
      </c>
      <c r="C646" t="s">
        <v>536</v>
      </c>
      <c r="D646" t="s">
        <v>11</v>
      </c>
      <c r="E646" t="s">
        <v>514</v>
      </c>
      <c r="F646" t="s">
        <v>4</v>
      </c>
      <c r="G646" t="s">
        <v>510</v>
      </c>
      <c r="H646" t="s">
        <v>16</v>
      </c>
      <c r="I646" t="s">
        <v>68</v>
      </c>
      <c r="J646" s="56" t="s">
        <v>497</v>
      </c>
      <c r="K646">
        <v>4</v>
      </c>
    </row>
    <row r="647" spans="1:11" x14ac:dyDescent="0.25">
      <c r="A647" s="37" t="s">
        <v>536</v>
      </c>
      <c r="B647" s="37" t="s">
        <v>632</v>
      </c>
      <c r="C647" t="s">
        <v>536</v>
      </c>
      <c r="D647" t="s">
        <v>11</v>
      </c>
      <c r="E647" t="s">
        <v>514</v>
      </c>
      <c r="F647" t="s">
        <v>4</v>
      </c>
      <c r="G647" t="s">
        <v>510</v>
      </c>
      <c r="H647" t="s">
        <v>16</v>
      </c>
      <c r="I647" t="s">
        <v>68</v>
      </c>
      <c r="J647" s="56" t="s">
        <v>498</v>
      </c>
      <c r="K647">
        <v>3</v>
      </c>
    </row>
    <row r="648" spans="1:11" x14ac:dyDescent="0.25">
      <c r="A648" s="37" t="s">
        <v>536</v>
      </c>
      <c r="B648" s="37" t="s">
        <v>632</v>
      </c>
      <c r="C648" t="s">
        <v>536</v>
      </c>
      <c r="D648" t="s">
        <v>11</v>
      </c>
      <c r="E648" t="s">
        <v>514</v>
      </c>
      <c r="F648" t="s">
        <v>4</v>
      </c>
      <c r="G648" t="s">
        <v>510</v>
      </c>
      <c r="H648" t="s">
        <v>16</v>
      </c>
      <c r="I648" t="s">
        <v>68</v>
      </c>
      <c r="J648" s="56" t="s">
        <v>499</v>
      </c>
      <c r="K648">
        <v>2</v>
      </c>
    </row>
    <row r="649" spans="1:11" x14ac:dyDescent="0.25">
      <c r="A649" s="37" t="s">
        <v>536</v>
      </c>
      <c r="B649" s="37" t="s">
        <v>632</v>
      </c>
      <c r="C649" t="s">
        <v>536</v>
      </c>
      <c r="D649" t="s">
        <v>11</v>
      </c>
      <c r="E649" t="s">
        <v>514</v>
      </c>
      <c r="F649" t="s">
        <v>4</v>
      </c>
      <c r="G649" t="s">
        <v>510</v>
      </c>
      <c r="H649" t="s">
        <v>16</v>
      </c>
      <c r="I649" t="s">
        <v>68</v>
      </c>
      <c r="J649" s="56" t="s">
        <v>500</v>
      </c>
      <c r="K649">
        <v>0</v>
      </c>
    </row>
    <row r="650" spans="1:11" x14ac:dyDescent="0.25">
      <c r="A650" s="37" t="s">
        <v>536</v>
      </c>
      <c r="B650" s="37" t="s">
        <v>632</v>
      </c>
      <c r="C650" t="s">
        <v>536</v>
      </c>
      <c r="D650" t="s">
        <v>11</v>
      </c>
      <c r="E650" t="s">
        <v>514</v>
      </c>
      <c r="F650" t="s">
        <v>4</v>
      </c>
      <c r="G650" t="s">
        <v>510</v>
      </c>
      <c r="H650" t="s">
        <v>16</v>
      </c>
      <c r="I650" t="s">
        <v>68</v>
      </c>
      <c r="J650" s="56" t="s">
        <v>501</v>
      </c>
      <c r="K650">
        <v>20</v>
      </c>
    </row>
    <row r="651" spans="1:11" x14ac:dyDescent="0.25">
      <c r="A651" s="37" t="s">
        <v>536</v>
      </c>
      <c r="B651" s="37" t="s">
        <v>632</v>
      </c>
      <c r="C651" t="s">
        <v>536</v>
      </c>
      <c r="D651" t="s">
        <v>11</v>
      </c>
      <c r="E651" t="s">
        <v>514</v>
      </c>
      <c r="F651" t="s">
        <v>4</v>
      </c>
      <c r="G651" t="s">
        <v>510</v>
      </c>
      <c r="H651" t="s">
        <v>16</v>
      </c>
      <c r="I651" t="s">
        <v>68</v>
      </c>
      <c r="J651" s="56" t="s">
        <v>502</v>
      </c>
      <c r="K651">
        <v>12</v>
      </c>
    </row>
    <row r="652" spans="1:11" x14ac:dyDescent="0.25">
      <c r="A652" s="37" t="s">
        <v>536</v>
      </c>
      <c r="B652" s="37" t="s">
        <v>632</v>
      </c>
      <c r="C652" t="s">
        <v>536</v>
      </c>
      <c r="D652" t="s">
        <v>11</v>
      </c>
      <c r="E652" t="s">
        <v>514</v>
      </c>
      <c r="F652" t="s">
        <v>4</v>
      </c>
      <c r="G652" t="s">
        <v>510</v>
      </c>
      <c r="H652" t="s">
        <v>16</v>
      </c>
      <c r="I652" t="s">
        <v>68</v>
      </c>
      <c r="J652" s="56" t="s">
        <v>503</v>
      </c>
      <c r="K652">
        <v>3</v>
      </c>
    </row>
    <row r="653" spans="1:11" x14ac:dyDescent="0.25">
      <c r="A653" s="37" t="s">
        <v>536</v>
      </c>
      <c r="B653" s="37" t="s">
        <v>632</v>
      </c>
      <c r="C653" t="s">
        <v>536</v>
      </c>
      <c r="D653" t="s">
        <v>11</v>
      </c>
      <c r="E653" t="s">
        <v>514</v>
      </c>
      <c r="F653" t="s">
        <v>4</v>
      </c>
      <c r="G653" t="s">
        <v>510</v>
      </c>
      <c r="H653" t="s">
        <v>16</v>
      </c>
      <c r="I653" t="s">
        <v>68</v>
      </c>
      <c r="J653" s="56" t="s">
        <v>504</v>
      </c>
      <c r="K653">
        <v>3</v>
      </c>
    </row>
    <row r="654" spans="1:11" x14ac:dyDescent="0.25">
      <c r="A654" s="37" t="s">
        <v>536</v>
      </c>
      <c r="B654" s="37" t="s">
        <v>632</v>
      </c>
      <c r="C654" t="s">
        <v>536</v>
      </c>
      <c r="D654" t="s">
        <v>11</v>
      </c>
      <c r="E654" t="s">
        <v>514</v>
      </c>
      <c r="F654" t="s">
        <v>4</v>
      </c>
      <c r="G654" t="s">
        <v>510</v>
      </c>
      <c r="H654" t="s">
        <v>16</v>
      </c>
      <c r="I654" t="s">
        <v>68</v>
      </c>
      <c r="J654" s="56" t="s">
        <v>505</v>
      </c>
      <c r="K654">
        <v>6</v>
      </c>
    </row>
    <row r="655" spans="1:11" x14ac:dyDescent="0.25">
      <c r="A655" s="37" t="s">
        <v>536</v>
      </c>
      <c r="B655" s="37" t="s">
        <v>632</v>
      </c>
      <c r="C655" t="s">
        <v>536</v>
      </c>
      <c r="D655" t="s">
        <v>11</v>
      </c>
      <c r="E655" t="s">
        <v>514</v>
      </c>
      <c r="F655" t="s">
        <v>4</v>
      </c>
      <c r="G655" t="s">
        <v>510</v>
      </c>
      <c r="H655" t="s">
        <v>16</v>
      </c>
      <c r="I655" t="s">
        <v>68</v>
      </c>
      <c r="J655" s="56" t="s">
        <v>506</v>
      </c>
      <c r="K655">
        <v>3</v>
      </c>
    </row>
    <row r="656" spans="1:11" x14ac:dyDescent="0.25">
      <c r="A656" s="37" t="s">
        <v>536</v>
      </c>
      <c r="B656" s="37" t="s">
        <v>632</v>
      </c>
      <c r="C656" t="s">
        <v>536</v>
      </c>
      <c r="D656" t="s">
        <v>11</v>
      </c>
      <c r="E656" t="s">
        <v>514</v>
      </c>
      <c r="F656" t="s">
        <v>4</v>
      </c>
      <c r="G656" t="s">
        <v>510</v>
      </c>
      <c r="H656" t="s">
        <v>16</v>
      </c>
      <c r="I656" t="s">
        <v>68</v>
      </c>
      <c r="J656" s="56" t="s">
        <v>507</v>
      </c>
      <c r="K656">
        <v>2</v>
      </c>
    </row>
    <row r="657" spans="1:11" x14ac:dyDescent="0.25">
      <c r="A657" s="37" t="s">
        <v>536</v>
      </c>
      <c r="B657" s="37" t="s">
        <v>632</v>
      </c>
      <c r="C657" t="s">
        <v>536</v>
      </c>
      <c r="D657" t="s">
        <v>11</v>
      </c>
      <c r="E657" t="s">
        <v>514</v>
      </c>
      <c r="F657" t="s">
        <v>4</v>
      </c>
      <c r="G657" t="s">
        <v>510</v>
      </c>
      <c r="H657" t="s">
        <v>16</v>
      </c>
      <c r="I657" t="s">
        <v>68</v>
      </c>
      <c r="J657" s="56" t="s">
        <v>508</v>
      </c>
      <c r="K657">
        <v>4</v>
      </c>
    </row>
    <row r="658" spans="1:11" x14ac:dyDescent="0.25">
      <c r="A658" s="37" t="s">
        <v>536</v>
      </c>
      <c r="B658" s="37" t="s">
        <v>632</v>
      </c>
      <c r="C658" t="s">
        <v>536</v>
      </c>
      <c r="D658" t="s">
        <v>18</v>
      </c>
      <c r="E658" t="s">
        <v>511</v>
      </c>
      <c r="F658" t="s">
        <v>4</v>
      </c>
      <c r="G658" t="s">
        <v>510</v>
      </c>
      <c r="H658" t="s">
        <v>222</v>
      </c>
      <c r="I658" t="s">
        <v>223</v>
      </c>
      <c r="J658" s="56">
        <v>1</v>
      </c>
      <c r="K658">
        <v>440</v>
      </c>
    </row>
    <row r="659" spans="1:11" x14ac:dyDescent="0.25">
      <c r="A659" s="37" t="s">
        <v>536</v>
      </c>
      <c r="B659" s="37" t="s">
        <v>632</v>
      </c>
      <c r="C659" t="s">
        <v>536</v>
      </c>
      <c r="D659" t="s">
        <v>18</v>
      </c>
      <c r="E659" t="s">
        <v>511</v>
      </c>
      <c r="F659" t="s">
        <v>4</v>
      </c>
      <c r="G659" t="s">
        <v>510</v>
      </c>
      <c r="H659" t="s">
        <v>222</v>
      </c>
      <c r="I659" t="s">
        <v>223</v>
      </c>
      <c r="J659" s="56">
        <v>2</v>
      </c>
      <c r="K659">
        <v>96</v>
      </c>
    </row>
    <row r="660" spans="1:11" x14ac:dyDescent="0.25">
      <c r="A660" s="37" t="s">
        <v>536</v>
      </c>
      <c r="B660" s="37" t="s">
        <v>632</v>
      </c>
      <c r="C660" t="s">
        <v>536</v>
      </c>
      <c r="D660" t="s">
        <v>18</v>
      </c>
      <c r="E660" t="s">
        <v>511</v>
      </c>
      <c r="F660" t="s">
        <v>4</v>
      </c>
      <c r="G660" t="s">
        <v>510</v>
      </c>
      <c r="H660" t="s">
        <v>222</v>
      </c>
      <c r="I660" t="s">
        <v>223</v>
      </c>
      <c r="J660" s="56" t="s">
        <v>495</v>
      </c>
      <c r="K660">
        <v>62</v>
      </c>
    </row>
    <row r="661" spans="1:11" x14ac:dyDescent="0.25">
      <c r="A661" s="37" t="s">
        <v>536</v>
      </c>
      <c r="B661" s="37" t="s">
        <v>632</v>
      </c>
      <c r="C661" t="s">
        <v>536</v>
      </c>
      <c r="D661" t="s">
        <v>18</v>
      </c>
      <c r="E661" t="s">
        <v>511</v>
      </c>
      <c r="F661" t="s">
        <v>4</v>
      </c>
      <c r="G661" t="s">
        <v>510</v>
      </c>
      <c r="H661" t="s">
        <v>222</v>
      </c>
      <c r="I661" t="s">
        <v>223</v>
      </c>
      <c r="J661" s="56" t="s">
        <v>496</v>
      </c>
      <c r="K661">
        <v>21</v>
      </c>
    </row>
    <row r="662" spans="1:11" x14ac:dyDescent="0.25">
      <c r="A662" s="37" t="s">
        <v>536</v>
      </c>
      <c r="B662" s="37" t="s">
        <v>632</v>
      </c>
      <c r="C662" t="s">
        <v>536</v>
      </c>
      <c r="D662" t="s">
        <v>18</v>
      </c>
      <c r="E662" t="s">
        <v>511</v>
      </c>
      <c r="F662" t="s">
        <v>4</v>
      </c>
      <c r="G662" t="s">
        <v>510</v>
      </c>
      <c r="H662" t="s">
        <v>222</v>
      </c>
      <c r="I662" t="s">
        <v>223</v>
      </c>
      <c r="J662" s="56" t="s">
        <v>497</v>
      </c>
      <c r="K662">
        <v>8</v>
      </c>
    </row>
    <row r="663" spans="1:11" x14ac:dyDescent="0.25">
      <c r="A663" s="37" t="s">
        <v>536</v>
      </c>
      <c r="B663" s="37" t="s">
        <v>632</v>
      </c>
      <c r="C663" t="s">
        <v>536</v>
      </c>
      <c r="D663" t="s">
        <v>18</v>
      </c>
      <c r="E663" t="s">
        <v>511</v>
      </c>
      <c r="F663" t="s">
        <v>4</v>
      </c>
      <c r="G663" t="s">
        <v>510</v>
      </c>
      <c r="H663" t="s">
        <v>222</v>
      </c>
      <c r="I663" t="s">
        <v>223</v>
      </c>
      <c r="J663" s="56" t="s">
        <v>498</v>
      </c>
      <c r="K663">
        <v>3</v>
      </c>
    </row>
    <row r="664" spans="1:11" x14ac:dyDescent="0.25">
      <c r="A664" s="37" t="s">
        <v>536</v>
      </c>
      <c r="B664" s="37" t="s">
        <v>632</v>
      </c>
      <c r="C664" t="s">
        <v>536</v>
      </c>
      <c r="D664" t="s">
        <v>18</v>
      </c>
      <c r="E664" t="s">
        <v>511</v>
      </c>
      <c r="F664" t="s">
        <v>4</v>
      </c>
      <c r="G664" t="s">
        <v>510</v>
      </c>
      <c r="H664" t="s">
        <v>222</v>
      </c>
      <c r="I664" t="s">
        <v>223</v>
      </c>
      <c r="J664" s="56" t="s">
        <v>499</v>
      </c>
      <c r="K664">
        <v>1</v>
      </c>
    </row>
    <row r="665" spans="1:11" x14ac:dyDescent="0.25">
      <c r="A665" s="37" t="s">
        <v>536</v>
      </c>
      <c r="B665" s="37" t="s">
        <v>632</v>
      </c>
      <c r="C665" t="s">
        <v>536</v>
      </c>
      <c r="D665" t="s">
        <v>18</v>
      </c>
      <c r="E665" t="s">
        <v>511</v>
      </c>
      <c r="F665" t="s">
        <v>4</v>
      </c>
      <c r="G665" t="s">
        <v>510</v>
      </c>
      <c r="H665" t="s">
        <v>222</v>
      </c>
      <c r="I665" t="s">
        <v>223</v>
      </c>
      <c r="J665" s="56" t="s">
        <v>500</v>
      </c>
      <c r="K665">
        <v>1</v>
      </c>
    </row>
    <row r="666" spans="1:11" x14ac:dyDescent="0.25">
      <c r="A666" s="37" t="s">
        <v>536</v>
      </c>
      <c r="B666" s="37" t="s">
        <v>632</v>
      </c>
      <c r="C666" t="s">
        <v>536</v>
      </c>
      <c r="D666" t="s">
        <v>18</v>
      </c>
      <c r="E666" t="s">
        <v>511</v>
      </c>
      <c r="F666" t="s">
        <v>4</v>
      </c>
      <c r="G666" t="s">
        <v>510</v>
      </c>
      <c r="H666" t="s">
        <v>222</v>
      </c>
      <c r="I666" t="s">
        <v>223</v>
      </c>
      <c r="J666" s="56" t="s">
        <v>501</v>
      </c>
      <c r="K666">
        <v>45</v>
      </c>
    </row>
    <row r="667" spans="1:11" x14ac:dyDescent="0.25">
      <c r="A667" s="37" t="s">
        <v>536</v>
      </c>
      <c r="B667" s="37" t="s">
        <v>632</v>
      </c>
      <c r="C667" t="s">
        <v>536</v>
      </c>
      <c r="D667" t="s">
        <v>18</v>
      </c>
      <c r="E667" t="s">
        <v>511</v>
      </c>
      <c r="F667" t="s">
        <v>4</v>
      </c>
      <c r="G667" t="s">
        <v>510</v>
      </c>
      <c r="H667" t="s">
        <v>222</v>
      </c>
      <c r="I667" t="s">
        <v>223</v>
      </c>
      <c r="J667" s="56" t="s">
        <v>502</v>
      </c>
      <c r="K667">
        <v>17</v>
      </c>
    </row>
    <row r="668" spans="1:11" x14ac:dyDescent="0.25">
      <c r="A668" s="37" t="s">
        <v>536</v>
      </c>
      <c r="B668" s="37" t="s">
        <v>632</v>
      </c>
      <c r="C668" t="s">
        <v>536</v>
      </c>
      <c r="D668" t="s">
        <v>18</v>
      </c>
      <c r="E668" t="s">
        <v>511</v>
      </c>
      <c r="F668" t="s">
        <v>4</v>
      </c>
      <c r="G668" t="s">
        <v>510</v>
      </c>
      <c r="H668" t="s">
        <v>222</v>
      </c>
      <c r="I668" t="s">
        <v>223</v>
      </c>
      <c r="J668" s="56" t="s">
        <v>503</v>
      </c>
      <c r="K668">
        <v>4</v>
      </c>
    </row>
    <row r="669" spans="1:11" x14ac:dyDescent="0.25">
      <c r="A669" s="37" t="s">
        <v>536</v>
      </c>
      <c r="B669" s="37" t="s">
        <v>632</v>
      </c>
      <c r="C669" t="s">
        <v>536</v>
      </c>
      <c r="D669" t="s">
        <v>18</v>
      </c>
      <c r="E669" t="s">
        <v>511</v>
      </c>
      <c r="F669" t="s">
        <v>4</v>
      </c>
      <c r="G669" t="s">
        <v>510</v>
      </c>
      <c r="H669" t="s">
        <v>222</v>
      </c>
      <c r="I669" t="s">
        <v>223</v>
      </c>
      <c r="J669" s="56" t="s">
        <v>504</v>
      </c>
      <c r="K669">
        <v>15</v>
      </c>
    </row>
    <row r="670" spans="1:11" x14ac:dyDescent="0.25">
      <c r="A670" s="37" t="s">
        <v>536</v>
      </c>
      <c r="B670" s="37" t="s">
        <v>632</v>
      </c>
      <c r="C670" t="s">
        <v>536</v>
      </c>
      <c r="D670" t="s">
        <v>18</v>
      </c>
      <c r="E670" t="s">
        <v>511</v>
      </c>
      <c r="F670" t="s">
        <v>4</v>
      </c>
      <c r="G670" t="s">
        <v>510</v>
      </c>
      <c r="H670" t="s">
        <v>222</v>
      </c>
      <c r="I670" t="s">
        <v>223</v>
      </c>
      <c r="J670" s="56" t="s">
        <v>505</v>
      </c>
      <c r="K670">
        <v>3</v>
      </c>
    </row>
    <row r="671" spans="1:11" x14ac:dyDescent="0.25">
      <c r="A671" s="37" t="s">
        <v>536</v>
      </c>
      <c r="B671" s="37" t="s">
        <v>632</v>
      </c>
      <c r="C671" t="s">
        <v>536</v>
      </c>
      <c r="D671" t="s">
        <v>18</v>
      </c>
      <c r="E671" t="s">
        <v>511</v>
      </c>
      <c r="F671" t="s">
        <v>4</v>
      </c>
      <c r="G671" t="s">
        <v>510</v>
      </c>
      <c r="H671" t="s">
        <v>222</v>
      </c>
      <c r="I671" t="s">
        <v>223</v>
      </c>
      <c r="J671" s="56" t="s">
        <v>506</v>
      </c>
      <c r="K671">
        <v>3</v>
      </c>
    </row>
    <row r="672" spans="1:11" x14ac:dyDescent="0.25">
      <c r="A672" s="37" t="s">
        <v>536</v>
      </c>
      <c r="B672" s="37" t="s">
        <v>632</v>
      </c>
      <c r="C672" t="s">
        <v>536</v>
      </c>
      <c r="D672" t="s">
        <v>18</v>
      </c>
      <c r="E672" t="s">
        <v>511</v>
      </c>
      <c r="F672" t="s">
        <v>4</v>
      </c>
      <c r="G672" t="s">
        <v>510</v>
      </c>
      <c r="H672" t="s">
        <v>222</v>
      </c>
      <c r="I672" t="s">
        <v>223</v>
      </c>
      <c r="J672" s="56" t="s">
        <v>507</v>
      </c>
      <c r="K672">
        <v>2</v>
      </c>
    </row>
    <row r="673" spans="1:11" x14ac:dyDescent="0.25">
      <c r="A673" s="37" t="s">
        <v>536</v>
      </c>
      <c r="B673" s="37" t="s">
        <v>632</v>
      </c>
      <c r="C673" t="s">
        <v>536</v>
      </c>
      <c r="D673" t="s">
        <v>18</v>
      </c>
      <c r="E673" t="s">
        <v>511</v>
      </c>
      <c r="F673" t="s">
        <v>4</v>
      </c>
      <c r="G673" t="s">
        <v>510</v>
      </c>
      <c r="H673" t="s">
        <v>222</v>
      </c>
      <c r="I673" t="s">
        <v>223</v>
      </c>
      <c r="J673" s="56" t="s">
        <v>508</v>
      </c>
      <c r="K673">
        <v>7</v>
      </c>
    </row>
    <row r="674" spans="1:11" x14ac:dyDescent="0.25">
      <c r="A674" s="37" t="s">
        <v>536</v>
      </c>
      <c r="B674" s="37" t="s">
        <v>632</v>
      </c>
      <c r="C674" t="s">
        <v>536</v>
      </c>
      <c r="D674" t="s">
        <v>3</v>
      </c>
      <c r="E674" t="s">
        <v>509</v>
      </c>
      <c r="F674" t="s">
        <v>4</v>
      </c>
      <c r="G674" t="s">
        <v>510</v>
      </c>
      <c r="H674" t="s">
        <v>293</v>
      </c>
      <c r="I674" t="s">
        <v>294</v>
      </c>
      <c r="J674" s="56">
        <v>1</v>
      </c>
      <c r="K674">
        <v>440</v>
      </c>
    </row>
    <row r="675" spans="1:11" x14ac:dyDescent="0.25">
      <c r="A675" s="37" t="s">
        <v>536</v>
      </c>
      <c r="B675" s="37" t="s">
        <v>632</v>
      </c>
      <c r="C675" t="s">
        <v>536</v>
      </c>
      <c r="D675" t="s">
        <v>3</v>
      </c>
      <c r="E675" t="s">
        <v>509</v>
      </c>
      <c r="F675" t="s">
        <v>4</v>
      </c>
      <c r="G675" t="s">
        <v>510</v>
      </c>
      <c r="H675" t="s">
        <v>293</v>
      </c>
      <c r="I675" t="s">
        <v>294</v>
      </c>
      <c r="J675" s="56">
        <v>2</v>
      </c>
      <c r="K675">
        <v>69</v>
      </c>
    </row>
    <row r="676" spans="1:11" x14ac:dyDescent="0.25">
      <c r="A676" s="37" t="s">
        <v>536</v>
      </c>
      <c r="B676" s="37" t="s">
        <v>632</v>
      </c>
      <c r="C676" t="s">
        <v>536</v>
      </c>
      <c r="D676" t="s">
        <v>3</v>
      </c>
      <c r="E676" t="s">
        <v>509</v>
      </c>
      <c r="F676" t="s">
        <v>4</v>
      </c>
      <c r="G676" t="s">
        <v>510</v>
      </c>
      <c r="H676" t="s">
        <v>293</v>
      </c>
      <c r="I676" t="s">
        <v>294</v>
      </c>
      <c r="J676" s="56" t="s">
        <v>495</v>
      </c>
      <c r="K676">
        <v>45</v>
      </c>
    </row>
    <row r="677" spans="1:11" x14ac:dyDescent="0.25">
      <c r="A677" s="37" t="s">
        <v>536</v>
      </c>
      <c r="B677" s="37" t="s">
        <v>632</v>
      </c>
      <c r="C677" t="s">
        <v>536</v>
      </c>
      <c r="D677" t="s">
        <v>3</v>
      </c>
      <c r="E677" t="s">
        <v>509</v>
      </c>
      <c r="F677" t="s">
        <v>4</v>
      </c>
      <c r="G677" t="s">
        <v>510</v>
      </c>
      <c r="H677" t="s">
        <v>293</v>
      </c>
      <c r="I677" t="s">
        <v>294</v>
      </c>
      <c r="J677" s="56" t="s">
        <v>496</v>
      </c>
      <c r="K677">
        <v>12</v>
      </c>
    </row>
    <row r="678" spans="1:11" x14ac:dyDescent="0.25">
      <c r="A678" s="37" t="s">
        <v>536</v>
      </c>
      <c r="B678" s="37" t="s">
        <v>632</v>
      </c>
      <c r="C678" t="s">
        <v>536</v>
      </c>
      <c r="D678" t="s">
        <v>3</v>
      </c>
      <c r="E678" t="s">
        <v>509</v>
      </c>
      <c r="F678" t="s">
        <v>4</v>
      </c>
      <c r="G678" t="s">
        <v>510</v>
      </c>
      <c r="H678" t="s">
        <v>293</v>
      </c>
      <c r="I678" t="s">
        <v>294</v>
      </c>
      <c r="J678" s="56" t="s">
        <v>497</v>
      </c>
      <c r="K678">
        <v>1</v>
      </c>
    </row>
    <row r="679" spans="1:11" x14ac:dyDescent="0.25">
      <c r="A679" s="37" t="s">
        <v>536</v>
      </c>
      <c r="B679" s="37" t="s">
        <v>632</v>
      </c>
      <c r="C679" t="s">
        <v>536</v>
      </c>
      <c r="D679" t="s">
        <v>3</v>
      </c>
      <c r="E679" t="s">
        <v>509</v>
      </c>
      <c r="F679" t="s">
        <v>4</v>
      </c>
      <c r="G679" t="s">
        <v>510</v>
      </c>
      <c r="H679" t="s">
        <v>293</v>
      </c>
      <c r="I679" t="s">
        <v>294</v>
      </c>
      <c r="J679" s="56" t="s">
        <v>498</v>
      </c>
      <c r="K679">
        <v>4</v>
      </c>
    </row>
    <row r="680" spans="1:11" x14ac:dyDescent="0.25">
      <c r="A680" s="37" t="s">
        <v>536</v>
      </c>
      <c r="B680" s="37" t="s">
        <v>632</v>
      </c>
      <c r="C680" t="s">
        <v>536</v>
      </c>
      <c r="D680" t="s">
        <v>3</v>
      </c>
      <c r="E680" t="s">
        <v>509</v>
      </c>
      <c r="F680" t="s">
        <v>4</v>
      </c>
      <c r="G680" t="s">
        <v>510</v>
      </c>
      <c r="H680" t="s">
        <v>293</v>
      </c>
      <c r="I680" t="s">
        <v>294</v>
      </c>
      <c r="J680" s="56" t="s">
        <v>499</v>
      </c>
      <c r="K680">
        <v>6</v>
      </c>
    </row>
    <row r="681" spans="1:11" x14ac:dyDescent="0.25">
      <c r="A681" s="37" t="s">
        <v>536</v>
      </c>
      <c r="B681" s="37" t="s">
        <v>632</v>
      </c>
      <c r="C681" t="s">
        <v>536</v>
      </c>
      <c r="D681" t="s">
        <v>3</v>
      </c>
      <c r="E681" t="s">
        <v>509</v>
      </c>
      <c r="F681" t="s">
        <v>4</v>
      </c>
      <c r="G681" t="s">
        <v>510</v>
      </c>
      <c r="H681" t="s">
        <v>293</v>
      </c>
      <c r="I681" t="s">
        <v>294</v>
      </c>
      <c r="J681" s="56" t="s">
        <v>500</v>
      </c>
      <c r="K681">
        <v>1</v>
      </c>
    </row>
    <row r="682" spans="1:11" x14ac:dyDescent="0.25">
      <c r="A682" s="37" t="s">
        <v>536</v>
      </c>
      <c r="B682" s="37" t="s">
        <v>632</v>
      </c>
      <c r="C682" t="s">
        <v>536</v>
      </c>
      <c r="D682" t="s">
        <v>3</v>
      </c>
      <c r="E682" t="s">
        <v>509</v>
      </c>
      <c r="F682" t="s">
        <v>4</v>
      </c>
      <c r="G682" t="s">
        <v>510</v>
      </c>
      <c r="H682" t="s">
        <v>293</v>
      </c>
      <c r="I682" t="s">
        <v>294</v>
      </c>
      <c r="J682" s="56" t="s">
        <v>501</v>
      </c>
      <c r="K682">
        <v>25</v>
      </c>
    </row>
    <row r="683" spans="1:11" x14ac:dyDescent="0.25">
      <c r="A683" s="37" t="s">
        <v>536</v>
      </c>
      <c r="B683" s="37" t="s">
        <v>632</v>
      </c>
      <c r="C683" t="s">
        <v>536</v>
      </c>
      <c r="D683" t="s">
        <v>3</v>
      </c>
      <c r="E683" t="s">
        <v>509</v>
      </c>
      <c r="F683" t="s">
        <v>4</v>
      </c>
      <c r="G683" t="s">
        <v>510</v>
      </c>
      <c r="H683" t="s">
        <v>293</v>
      </c>
      <c r="I683" t="s">
        <v>294</v>
      </c>
      <c r="J683" s="56" t="s">
        <v>502</v>
      </c>
      <c r="K683">
        <v>12</v>
      </c>
    </row>
    <row r="684" spans="1:11" x14ac:dyDescent="0.25">
      <c r="A684" s="37" t="s">
        <v>536</v>
      </c>
      <c r="B684" s="37" t="s">
        <v>632</v>
      </c>
      <c r="C684" t="s">
        <v>536</v>
      </c>
      <c r="D684" t="s">
        <v>3</v>
      </c>
      <c r="E684" t="s">
        <v>509</v>
      </c>
      <c r="F684" t="s">
        <v>4</v>
      </c>
      <c r="G684" t="s">
        <v>510</v>
      </c>
      <c r="H684" t="s">
        <v>293</v>
      </c>
      <c r="I684" t="s">
        <v>294</v>
      </c>
      <c r="J684" s="56" t="s">
        <v>503</v>
      </c>
      <c r="K684">
        <v>7</v>
      </c>
    </row>
    <row r="685" spans="1:11" x14ac:dyDescent="0.25">
      <c r="A685" s="37" t="s">
        <v>536</v>
      </c>
      <c r="B685" s="37" t="s">
        <v>632</v>
      </c>
      <c r="C685" t="s">
        <v>536</v>
      </c>
      <c r="D685" t="s">
        <v>3</v>
      </c>
      <c r="E685" t="s">
        <v>509</v>
      </c>
      <c r="F685" t="s">
        <v>4</v>
      </c>
      <c r="G685" t="s">
        <v>510</v>
      </c>
      <c r="H685" t="s">
        <v>293</v>
      </c>
      <c r="I685" t="s">
        <v>294</v>
      </c>
      <c r="J685" s="56" t="s">
        <v>504</v>
      </c>
      <c r="K685">
        <v>11</v>
      </c>
    </row>
    <row r="686" spans="1:11" x14ac:dyDescent="0.25">
      <c r="A686" s="37" t="s">
        <v>536</v>
      </c>
      <c r="B686" s="37" t="s">
        <v>632</v>
      </c>
      <c r="C686" t="s">
        <v>536</v>
      </c>
      <c r="D686" t="s">
        <v>3</v>
      </c>
      <c r="E686" t="s">
        <v>509</v>
      </c>
      <c r="F686" t="s">
        <v>4</v>
      </c>
      <c r="G686" t="s">
        <v>510</v>
      </c>
      <c r="H686" t="s">
        <v>293</v>
      </c>
      <c r="I686" t="s">
        <v>294</v>
      </c>
      <c r="J686" s="56" t="s">
        <v>505</v>
      </c>
      <c r="K686">
        <v>3</v>
      </c>
    </row>
    <row r="687" spans="1:11" x14ac:dyDescent="0.25">
      <c r="A687" s="37" t="s">
        <v>536</v>
      </c>
      <c r="B687" s="37" t="s">
        <v>632</v>
      </c>
      <c r="C687" t="s">
        <v>536</v>
      </c>
      <c r="D687" t="s">
        <v>3</v>
      </c>
      <c r="E687" t="s">
        <v>509</v>
      </c>
      <c r="F687" t="s">
        <v>4</v>
      </c>
      <c r="G687" t="s">
        <v>510</v>
      </c>
      <c r="H687" t="s">
        <v>293</v>
      </c>
      <c r="I687" t="s">
        <v>294</v>
      </c>
      <c r="J687" s="56" t="s">
        <v>506</v>
      </c>
      <c r="K687">
        <v>3</v>
      </c>
    </row>
    <row r="688" spans="1:11" x14ac:dyDescent="0.25">
      <c r="A688" s="37" t="s">
        <v>536</v>
      </c>
      <c r="B688" s="37" t="s">
        <v>632</v>
      </c>
      <c r="C688" t="s">
        <v>536</v>
      </c>
      <c r="D688" t="s">
        <v>3</v>
      </c>
      <c r="E688" t="s">
        <v>509</v>
      </c>
      <c r="F688" t="s">
        <v>4</v>
      </c>
      <c r="G688" t="s">
        <v>510</v>
      </c>
      <c r="H688" t="s">
        <v>293</v>
      </c>
      <c r="I688" t="s">
        <v>294</v>
      </c>
      <c r="J688" s="56" t="s">
        <v>507</v>
      </c>
      <c r="K688">
        <v>4</v>
      </c>
    </row>
    <row r="689" spans="1:11" x14ac:dyDescent="0.25">
      <c r="A689" s="37" t="s">
        <v>536</v>
      </c>
      <c r="B689" s="37" t="s">
        <v>632</v>
      </c>
      <c r="C689" t="s">
        <v>536</v>
      </c>
      <c r="D689" t="s">
        <v>3</v>
      </c>
      <c r="E689" t="s">
        <v>509</v>
      </c>
      <c r="F689" t="s">
        <v>4</v>
      </c>
      <c r="G689" t="s">
        <v>510</v>
      </c>
      <c r="H689" t="s">
        <v>293</v>
      </c>
      <c r="I689" t="s">
        <v>294</v>
      </c>
      <c r="J689" s="56" t="s">
        <v>508</v>
      </c>
      <c r="K689">
        <v>4</v>
      </c>
    </row>
    <row r="690" spans="1:11" x14ac:dyDescent="0.25">
      <c r="A690" s="37" t="s">
        <v>536</v>
      </c>
      <c r="B690" s="37" t="s">
        <v>632</v>
      </c>
      <c r="C690" t="s">
        <v>536</v>
      </c>
      <c r="D690" t="s">
        <v>3</v>
      </c>
      <c r="E690" t="s">
        <v>509</v>
      </c>
      <c r="F690" t="s">
        <v>4</v>
      </c>
      <c r="G690" t="s">
        <v>510</v>
      </c>
      <c r="H690" t="s">
        <v>291</v>
      </c>
      <c r="I690" t="s">
        <v>292</v>
      </c>
      <c r="J690" s="56">
        <v>1</v>
      </c>
      <c r="K690">
        <v>440</v>
      </c>
    </row>
    <row r="691" spans="1:11" x14ac:dyDescent="0.25">
      <c r="A691" s="37" t="s">
        <v>536</v>
      </c>
      <c r="B691" s="37" t="s">
        <v>632</v>
      </c>
      <c r="C691" t="s">
        <v>536</v>
      </c>
      <c r="D691" t="s">
        <v>3</v>
      </c>
      <c r="E691" t="s">
        <v>509</v>
      </c>
      <c r="F691" t="s">
        <v>4</v>
      </c>
      <c r="G691" t="s">
        <v>510</v>
      </c>
      <c r="H691" t="s">
        <v>291</v>
      </c>
      <c r="I691" t="s">
        <v>292</v>
      </c>
      <c r="J691" s="56">
        <v>2</v>
      </c>
      <c r="K691">
        <v>70</v>
      </c>
    </row>
    <row r="692" spans="1:11" x14ac:dyDescent="0.25">
      <c r="A692" s="37" t="s">
        <v>536</v>
      </c>
      <c r="B692" s="37" t="s">
        <v>632</v>
      </c>
      <c r="C692" t="s">
        <v>536</v>
      </c>
      <c r="D692" t="s">
        <v>3</v>
      </c>
      <c r="E692" t="s">
        <v>509</v>
      </c>
      <c r="F692" t="s">
        <v>4</v>
      </c>
      <c r="G692" t="s">
        <v>510</v>
      </c>
      <c r="H692" t="s">
        <v>291</v>
      </c>
      <c r="I692" t="s">
        <v>292</v>
      </c>
      <c r="J692" s="56" t="s">
        <v>495</v>
      </c>
      <c r="K692">
        <v>56</v>
      </c>
    </row>
    <row r="693" spans="1:11" x14ac:dyDescent="0.25">
      <c r="A693" s="37" t="s">
        <v>536</v>
      </c>
      <c r="B693" s="37" t="s">
        <v>632</v>
      </c>
      <c r="C693" t="s">
        <v>536</v>
      </c>
      <c r="D693" t="s">
        <v>3</v>
      </c>
      <c r="E693" t="s">
        <v>509</v>
      </c>
      <c r="F693" t="s">
        <v>4</v>
      </c>
      <c r="G693" t="s">
        <v>510</v>
      </c>
      <c r="H693" t="s">
        <v>291</v>
      </c>
      <c r="I693" t="s">
        <v>292</v>
      </c>
      <c r="J693" s="56" t="s">
        <v>496</v>
      </c>
      <c r="K693">
        <v>11</v>
      </c>
    </row>
    <row r="694" spans="1:11" x14ac:dyDescent="0.25">
      <c r="A694" s="37" t="s">
        <v>536</v>
      </c>
      <c r="B694" s="37" t="s">
        <v>632</v>
      </c>
      <c r="C694" t="s">
        <v>536</v>
      </c>
      <c r="D694" t="s">
        <v>3</v>
      </c>
      <c r="E694" t="s">
        <v>509</v>
      </c>
      <c r="F694" t="s">
        <v>4</v>
      </c>
      <c r="G694" t="s">
        <v>510</v>
      </c>
      <c r="H694" t="s">
        <v>291</v>
      </c>
      <c r="I694" t="s">
        <v>292</v>
      </c>
      <c r="J694" s="56" t="s">
        <v>497</v>
      </c>
      <c r="K694">
        <v>0</v>
      </c>
    </row>
    <row r="695" spans="1:11" x14ac:dyDescent="0.25">
      <c r="A695" s="37" t="s">
        <v>536</v>
      </c>
      <c r="B695" s="37" t="s">
        <v>632</v>
      </c>
      <c r="C695" t="s">
        <v>536</v>
      </c>
      <c r="D695" t="s">
        <v>3</v>
      </c>
      <c r="E695" t="s">
        <v>509</v>
      </c>
      <c r="F695" t="s">
        <v>4</v>
      </c>
      <c r="G695" t="s">
        <v>510</v>
      </c>
      <c r="H695" t="s">
        <v>291</v>
      </c>
      <c r="I695" t="s">
        <v>292</v>
      </c>
      <c r="J695" s="56" t="s">
        <v>498</v>
      </c>
      <c r="K695">
        <v>3</v>
      </c>
    </row>
    <row r="696" spans="1:11" x14ac:dyDescent="0.25">
      <c r="A696" s="37" t="s">
        <v>536</v>
      </c>
      <c r="B696" s="37" t="s">
        <v>632</v>
      </c>
      <c r="C696" t="s">
        <v>536</v>
      </c>
      <c r="D696" t="s">
        <v>3</v>
      </c>
      <c r="E696" t="s">
        <v>509</v>
      </c>
      <c r="F696" t="s">
        <v>4</v>
      </c>
      <c r="G696" t="s">
        <v>510</v>
      </c>
      <c r="H696" t="s">
        <v>291</v>
      </c>
      <c r="I696" t="s">
        <v>292</v>
      </c>
      <c r="J696" s="56" t="s">
        <v>499</v>
      </c>
      <c r="K696">
        <v>0</v>
      </c>
    </row>
    <row r="697" spans="1:11" x14ac:dyDescent="0.25">
      <c r="A697" s="37" t="s">
        <v>536</v>
      </c>
      <c r="B697" s="37" t="s">
        <v>632</v>
      </c>
      <c r="C697" t="s">
        <v>536</v>
      </c>
      <c r="D697" t="s">
        <v>3</v>
      </c>
      <c r="E697" t="s">
        <v>509</v>
      </c>
      <c r="F697" t="s">
        <v>4</v>
      </c>
      <c r="G697" t="s">
        <v>510</v>
      </c>
      <c r="H697" t="s">
        <v>291</v>
      </c>
      <c r="I697" t="s">
        <v>292</v>
      </c>
      <c r="J697" s="56" t="s">
        <v>500</v>
      </c>
      <c r="K697">
        <v>0</v>
      </c>
    </row>
    <row r="698" spans="1:11" x14ac:dyDescent="0.25">
      <c r="A698" s="37" t="s">
        <v>536</v>
      </c>
      <c r="B698" s="37" t="s">
        <v>632</v>
      </c>
      <c r="C698" t="s">
        <v>536</v>
      </c>
      <c r="D698" t="s">
        <v>3</v>
      </c>
      <c r="E698" t="s">
        <v>509</v>
      </c>
      <c r="F698" t="s">
        <v>4</v>
      </c>
      <c r="G698" t="s">
        <v>510</v>
      </c>
      <c r="H698" t="s">
        <v>291</v>
      </c>
      <c r="I698" t="s">
        <v>292</v>
      </c>
      <c r="J698" s="56" t="s">
        <v>501</v>
      </c>
      <c r="K698">
        <v>29</v>
      </c>
    </row>
    <row r="699" spans="1:11" x14ac:dyDescent="0.25">
      <c r="A699" s="37" t="s">
        <v>536</v>
      </c>
      <c r="B699" s="37" t="s">
        <v>632</v>
      </c>
      <c r="C699" t="s">
        <v>536</v>
      </c>
      <c r="D699" t="s">
        <v>3</v>
      </c>
      <c r="E699" t="s">
        <v>509</v>
      </c>
      <c r="F699" t="s">
        <v>4</v>
      </c>
      <c r="G699" t="s">
        <v>510</v>
      </c>
      <c r="H699" t="s">
        <v>291</v>
      </c>
      <c r="I699" t="s">
        <v>292</v>
      </c>
      <c r="J699" s="56" t="s">
        <v>502</v>
      </c>
      <c r="K699">
        <v>12</v>
      </c>
    </row>
    <row r="700" spans="1:11" x14ac:dyDescent="0.25">
      <c r="A700" s="37" t="s">
        <v>536</v>
      </c>
      <c r="B700" s="37" t="s">
        <v>632</v>
      </c>
      <c r="C700" t="s">
        <v>536</v>
      </c>
      <c r="D700" t="s">
        <v>3</v>
      </c>
      <c r="E700" t="s">
        <v>509</v>
      </c>
      <c r="F700" t="s">
        <v>4</v>
      </c>
      <c r="G700" t="s">
        <v>510</v>
      </c>
      <c r="H700" t="s">
        <v>291</v>
      </c>
      <c r="I700" t="s">
        <v>292</v>
      </c>
      <c r="J700" s="56" t="s">
        <v>503</v>
      </c>
      <c r="K700">
        <v>6</v>
      </c>
    </row>
    <row r="701" spans="1:11" x14ac:dyDescent="0.25">
      <c r="A701" s="37" t="s">
        <v>536</v>
      </c>
      <c r="B701" s="37" t="s">
        <v>632</v>
      </c>
      <c r="C701" t="s">
        <v>536</v>
      </c>
      <c r="D701" t="s">
        <v>3</v>
      </c>
      <c r="E701" t="s">
        <v>509</v>
      </c>
      <c r="F701" t="s">
        <v>4</v>
      </c>
      <c r="G701" t="s">
        <v>510</v>
      </c>
      <c r="H701" t="s">
        <v>291</v>
      </c>
      <c r="I701" t="s">
        <v>292</v>
      </c>
      <c r="J701" s="56" t="s">
        <v>504</v>
      </c>
      <c r="K701">
        <v>12</v>
      </c>
    </row>
    <row r="702" spans="1:11" x14ac:dyDescent="0.25">
      <c r="A702" s="37" t="s">
        <v>536</v>
      </c>
      <c r="B702" s="37" t="s">
        <v>632</v>
      </c>
      <c r="C702" t="s">
        <v>536</v>
      </c>
      <c r="D702" t="s">
        <v>3</v>
      </c>
      <c r="E702" t="s">
        <v>509</v>
      </c>
      <c r="F702" t="s">
        <v>4</v>
      </c>
      <c r="G702" t="s">
        <v>510</v>
      </c>
      <c r="H702" t="s">
        <v>291</v>
      </c>
      <c r="I702" t="s">
        <v>292</v>
      </c>
      <c r="J702" s="56" t="s">
        <v>505</v>
      </c>
      <c r="K702">
        <v>2</v>
      </c>
    </row>
    <row r="703" spans="1:11" x14ac:dyDescent="0.25">
      <c r="A703" s="37" t="s">
        <v>536</v>
      </c>
      <c r="B703" s="37" t="s">
        <v>632</v>
      </c>
      <c r="C703" t="s">
        <v>536</v>
      </c>
      <c r="D703" t="s">
        <v>3</v>
      </c>
      <c r="E703" t="s">
        <v>509</v>
      </c>
      <c r="F703" t="s">
        <v>4</v>
      </c>
      <c r="G703" t="s">
        <v>510</v>
      </c>
      <c r="H703" t="s">
        <v>291</v>
      </c>
      <c r="I703" t="s">
        <v>292</v>
      </c>
      <c r="J703" s="56" t="s">
        <v>506</v>
      </c>
      <c r="K703">
        <v>0</v>
      </c>
    </row>
    <row r="704" spans="1:11" x14ac:dyDescent="0.25">
      <c r="A704" s="37" t="s">
        <v>536</v>
      </c>
      <c r="B704" s="37" t="s">
        <v>632</v>
      </c>
      <c r="C704" t="s">
        <v>536</v>
      </c>
      <c r="D704" t="s">
        <v>3</v>
      </c>
      <c r="E704" t="s">
        <v>509</v>
      </c>
      <c r="F704" t="s">
        <v>4</v>
      </c>
      <c r="G704" t="s">
        <v>510</v>
      </c>
      <c r="H704" t="s">
        <v>291</v>
      </c>
      <c r="I704" t="s">
        <v>292</v>
      </c>
      <c r="J704" s="56" t="s">
        <v>507</v>
      </c>
      <c r="K704">
        <v>3</v>
      </c>
    </row>
    <row r="705" spans="1:11" x14ac:dyDescent="0.25">
      <c r="A705" s="37" t="s">
        <v>536</v>
      </c>
      <c r="B705" s="37" t="s">
        <v>632</v>
      </c>
      <c r="C705" t="s">
        <v>536</v>
      </c>
      <c r="D705" t="s">
        <v>3</v>
      </c>
      <c r="E705" t="s">
        <v>509</v>
      </c>
      <c r="F705" t="s">
        <v>4</v>
      </c>
      <c r="G705" t="s">
        <v>510</v>
      </c>
      <c r="H705" t="s">
        <v>291</v>
      </c>
      <c r="I705" t="s">
        <v>292</v>
      </c>
      <c r="J705" s="56" t="s">
        <v>508</v>
      </c>
      <c r="K705">
        <v>6</v>
      </c>
    </row>
    <row r="706" spans="1:11" x14ac:dyDescent="0.25">
      <c r="A706" s="37" t="s">
        <v>536</v>
      </c>
      <c r="B706" s="37" t="s">
        <v>632</v>
      </c>
      <c r="C706" t="s">
        <v>536</v>
      </c>
      <c r="D706" t="s">
        <v>3</v>
      </c>
      <c r="E706" t="s">
        <v>509</v>
      </c>
      <c r="F706" t="s">
        <v>4</v>
      </c>
      <c r="G706" t="s">
        <v>510</v>
      </c>
      <c r="H706" t="s">
        <v>289</v>
      </c>
      <c r="I706" t="s">
        <v>290</v>
      </c>
      <c r="J706" s="56">
        <v>1</v>
      </c>
      <c r="K706">
        <v>440</v>
      </c>
    </row>
    <row r="707" spans="1:11" x14ac:dyDescent="0.25">
      <c r="A707" s="37" t="s">
        <v>536</v>
      </c>
      <c r="B707" s="37" t="s">
        <v>632</v>
      </c>
      <c r="C707" t="s">
        <v>536</v>
      </c>
      <c r="D707" t="s">
        <v>3</v>
      </c>
      <c r="E707" t="s">
        <v>509</v>
      </c>
      <c r="F707" t="s">
        <v>4</v>
      </c>
      <c r="G707" t="s">
        <v>510</v>
      </c>
      <c r="H707" t="s">
        <v>289</v>
      </c>
      <c r="I707" t="s">
        <v>290</v>
      </c>
      <c r="J707" s="56">
        <v>2</v>
      </c>
      <c r="K707">
        <v>62</v>
      </c>
    </row>
    <row r="708" spans="1:11" x14ac:dyDescent="0.25">
      <c r="A708" s="37" t="s">
        <v>536</v>
      </c>
      <c r="B708" s="37" t="s">
        <v>632</v>
      </c>
      <c r="C708" t="s">
        <v>536</v>
      </c>
      <c r="D708" t="s">
        <v>3</v>
      </c>
      <c r="E708" t="s">
        <v>509</v>
      </c>
      <c r="F708" t="s">
        <v>4</v>
      </c>
      <c r="G708" t="s">
        <v>510</v>
      </c>
      <c r="H708" t="s">
        <v>289</v>
      </c>
      <c r="I708" t="s">
        <v>290</v>
      </c>
      <c r="J708" s="56" t="s">
        <v>495</v>
      </c>
      <c r="K708">
        <v>32</v>
      </c>
    </row>
    <row r="709" spans="1:11" x14ac:dyDescent="0.25">
      <c r="A709" s="37" t="s">
        <v>536</v>
      </c>
      <c r="B709" s="37" t="s">
        <v>632</v>
      </c>
      <c r="C709" t="s">
        <v>536</v>
      </c>
      <c r="D709" t="s">
        <v>3</v>
      </c>
      <c r="E709" t="s">
        <v>509</v>
      </c>
      <c r="F709" t="s">
        <v>4</v>
      </c>
      <c r="G709" t="s">
        <v>510</v>
      </c>
      <c r="H709" t="s">
        <v>289</v>
      </c>
      <c r="I709" t="s">
        <v>290</v>
      </c>
      <c r="J709" s="56" t="s">
        <v>496</v>
      </c>
      <c r="K709">
        <v>20</v>
      </c>
    </row>
    <row r="710" spans="1:11" x14ac:dyDescent="0.25">
      <c r="A710" s="37" t="s">
        <v>536</v>
      </c>
      <c r="B710" s="37" t="s">
        <v>632</v>
      </c>
      <c r="C710" t="s">
        <v>536</v>
      </c>
      <c r="D710" t="s">
        <v>3</v>
      </c>
      <c r="E710" t="s">
        <v>509</v>
      </c>
      <c r="F710" t="s">
        <v>4</v>
      </c>
      <c r="G710" t="s">
        <v>510</v>
      </c>
      <c r="H710" t="s">
        <v>289</v>
      </c>
      <c r="I710" t="s">
        <v>290</v>
      </c>
      <c r="J710" s="56" t="s">
        <v>497</v>
      </c>
      <c r="K710">
        <v>1</v>
      </c>
    </row>
    <row r="711" spans="1:11" x14ac:dyDescent="0.25">
      <c r="A711" s="37" t="s">
        <v>536</v>
      </c>
      <c r="B711" s="37" t="s">
        <v>632</v>
      </c>
      <c r="C711" t="s">
        <v>536</v>
      </c>
      <c r="D711" t="s">
        <v>3</v>
      </c>
      <c r="E711" t="s">
        <v>509</v>
      </c>
      <c r="F711" t="s">
        <v>4</v>
      </c>
      <c r="G711" t="s">
        <v>510</v>
      </c>
      <c r="H711" t="s">
        <v>289</v>
      </c>
      <c r="I711" t="s">
        <v>290</v>
      </c>
      <c r="J711" s="56" t="s">
        <v>498</v>
      </c>
      <c r="K711">
        <v>2</v>
      </c>
    </row>
    <row r="712" spans="1:11" x14ac:dyDescent="0.25">
      <c r="A712" s="37" t="s">
        <v>536</v>
      </c>
      <c r="B712" s="37" t="s">
        <v>632</v>
      </c>
      <c r="C712" t="s">
        <v>536</v>
      </c>
      <c r="D712" t="s">
        <v>3</v>
      </c>
      <c r="E712" t="s">
        <v>509</v>
      </c>
      <c r="F712" t="s">
        <v>4</v>
      </c>
      <c r="G712" t="s">
        <v>510</v>
      </c>
      <c r="H712" t="s">
        <v>289</v>
      </c>
      <c r="I712" t="s">
        <v>290</v>
      </c>
      <c r="J712" s="56" t="s">
        <v>499</v>
      </c>
      <c r="K712">
        <v>5</v>
      </c>
    </row>
    <row r="713" spans="1:11" x14ac:dyDescent="0.25">
      <c r="A713" s="37" t="s">
        <v>536</v>
      </c>
      <c r="B713" s="37" t="s">
        <v>632</v>
      </c>
      <c r="C713" t="s">
        <v>536</v>
      </c>
      <c r="D713" t="s">
        <v>3</v>
      </c>
      <c r="E713" t="s">
        <v>509</v>
      </c>
      <c r="F713" t="s">
        <v>4</v>
      </c>
      <c r="G713" t="s">
        <v>510</v>
      </c>
      <c r="H713" t="s">
        <v>289</v>
      </c>
      <c r="I713" t="s">
        <v>290</v>
      </c>
      <c r="J713" s="56" t="s">
        <v>500</v>
      </c>
      <c r="K713">
        <v>2</v>
      </c>
    </row>
    <row r="714" spans="1:11" x14ac:dyDescent="0.25">
      <c r="A714" s="37" t="s">
        <v>536</v>
      </c>
      <c r="B714" s="37" t="s">
        <v>632</v>
      </c>
      <c r="C714" t="s">
        <v>536</v>
      </c>
      <c r="D714" t="s">
        <v>3</v>
      </c>
      <c r="E714" t="s">
        <v>509</v>
      </c>
      <c r="F714" t="s">
        <v>4</v>
      </c>
      <c r="G714" t="s">
        <v>510</v>
      </c>
      <c r="H714" t="s">
        <v>289</v>
      </c>
      <c r="I714" t="s">
        <v>290</v>
      </c>
      <c r="J714" s="56" t="s">
        <v>501</v>
      </c>
      <c r="K714">
        <v>25</v>
      </c>
    </row>
    <row r="715" spans="1:11" x14ac:dyDescent="0.25">
      <c r="A715" s="37" t="s">
        <v>536</v>
      </c>
      <c r="B715" s="37" t="s">
        <v>632</v>
      </c>
      <c r="C715" t="s">
        <v>536</v>
      </c>
      <c r="D715" t="s">
        <v>3</v>
      </c>
      <c r="E715" t="s">
        <v>509</v>
      </c>
      <c r="F715" t="s">
        <v>4</v>
      </c>
      <c r="G715" t="s">
        <v>510</v>
      </c>
      <c r="H715" t="s">
        <v>289</v>
      </c>
      <c r="I715" t="s">
        <v>290</v>
      </c>
      <c r="J715" s="56" t="s">
        <v>502</v>
      </c>
      <c r="K715">
        <v>6</v>
      </c>
    </row>
    <row r="716" spans="1:11" x14ac:dyDescent="0.25">
      <c r="A716" s="37" t="s">
        <v>536</v>
      </c>
      <c r="B716" s="37" t="s">
        <v>632</v>
      </c>
      <c r="C716" t="s">
        <v>536</v>
      </c>
      <c r="D716" t="s">
        <v>3</v>
      </c>
      <c r="E716" t="s">
        <v>509</v>
      </c>
      <c r="F716" t="s">
        <v>4</v>
      </c>
      <c r="G716" t="s">
        <v>510</v>
      </c>
      <c r="H716" t="s">
        <v>289</v>
      </c>
      <c r="I716" t="s">
        <v>290</v>
      </c>
      <c r="J716" s="56" t="s">
        <v>503</v>
      </c>
      <c r="K716">
        <v>4</v>
      </c>
    </row>
    <row r="717" spans="1:11" x14ac:dyDescent="0.25">
      <c r="A717" s="37" t="s">
        <v>536</v>
      </c>
      <c r="B717" s="37" t="s">
        <v>632</v>
      </c>
      <c r="C717" t="s">
        <v>536</v>
      </c>
      <c r="D717" t="s">
        <v>3</v>
      </c>
      <c r="E717" t="s">
        <v>509</v>
      </c>
      <c r="F717" t="s">
        <v>4</v>
      </c>
      <c r="G717" t="s">
        <v>510</v>
      </c>
      <c r="H717" t="s">
        <v>289</v>
      </c>
      <c r="I717" t="s">
        <v>290</v>
      </c>
      <c r="J717" s="56" t="s">
        <v>504</v>
      </c>
      <c r="K717">
        <v>7</v>
      </c>
    </row>
    <row r="718" spans="1:11" x14ac:dyDescent="0.25">
      <c r="A718" s="37" t="s">
        <v>536</v>
      </c>
      <c r="B718" s="37" t="s">
        <v>632</v>
      </c>
      <c r="C718" t="s">
        <v>536</v>
      </c>
      <c r="D718" t="s">
        <v>3</v>
      </c>
      <c r="E718" t="s">
        <v>509</v>
      </c>
      <c r="F718" t="s">
        <v>4</v>
      </c>
      <c r="G718" t="s">
        <v>510</v>
      </c>
      <c r="H718" t="s">
        <v>289</v>
      </c>
      <c r="I718" t="s">
        <v>290</v>
      </c>
      <c r="J718" s="56" t="s">
        <v>505</v>
      </c>
      <c r="K718">
        <v>6</v>
      </c>
    </row>
    <row r="719" spans="1:11" x14ac:dyDescent="0.25">
      <c r="A719" s="37" t="s">
        <v>536</v>
      </c>
      <c r="B719" s="37" t="s">
        <v>632</v>
      </c>
      <c r="C719" t="s">
        <v>536</v>
      </c>
      <c r="D719" t="s">
        <v>3</v>
      </c>
      <c r="E719" t="s">
        <v>509</v>
      </c>
      <c r="F719" t="s">
        <v>4</v>
      </c>
      <c r="G719" t="s">
        <v>510</v>
      </c>
      <c r="H719" t="s">
        <v>289</v>
      </c>
      <c r="I719" t="s">
        <v>290</v>
      </c>
      <c r="J719" s="56" t="s">
        <v>506</v>
      </c>
      <c r="K719">
        <v>5</v>
      </c>
    </row>
    <row r="720" spans="1:11" x14ac:dyDescent="0.25">
      <c r="A720" s="37" t="s">
        <v>536</v>
      </c>
      <c r="B720" s="37" t="s">
        <v>632</v>
      </c>
      <c r="C720" t="s">
        <v>536</v>
      </c>
      <c r="D720" t="s">
        <v>3</v>
      </c>
      <c r="E720" t="s">
        <v>509</v>
      </c>
      <c r="F720" t="s">
        <v>4</v>
      </c>
      <c r="G720" t="s">
        <v>510</v>
      </c>
      <c r="H720" t="s">
        <v>289</v>
      </c>
      <c r="I720" t="s">
        <v>290</v>
      </c>
      <c r="J720" s="56" t="s">
        <v>507</v>
      </c>
      <c r="K720">
        <v>6</v>
      </c>
    </row>
    <row r="721" spans="1:11" x14ac:dyDescent="0.25">
      <c r="A721" s="37" t="s">
        <v>536</v>
      </c>
      <c r="B721" s="37" t="s">
        <v>632</v>
      </c>
      <c r="C721" t="s">
        <v>536</v>
      </c>
      <c r="D721" t="s">
        <v>3</v>
      </c>
      <c r="E721" t="s">
        <v>509</v>
      </c>
      <c r="F721" t="s">
        <v>4</v>
      </c>
      <c r="G721" t="s">
        <v>510</v>
      </c>
      <c r="H721" t="s">
        <v>289</v>
      </c>
      <c r="I721" t="s">
        <v>290</v>
      </c>
      <c r="J721" s="56" t="s">
        <v>508</v>
      </c>
      <c r="K721">
        <v>3</v>
      </c>
    </row>
    <row r="722" spans="1:11" x14ac:dyDescent="0.25">
      <c r="A722" s="37" t="s">
        <v>536</v>
      </c>
      <c r="B722" s="37" t="s">
        <v>632</v>
      </c>
      <c r="C722" t="s">
        <v>536</v>
      </c>
      <c r="D722" t="s">
        <v>3</v>
      </c>
      <c r="E722" t="s">
        <v>509</v>
      </c>
      <c r="F722" t="s">
        <v>4</v>
      </c>
      <c r="G722" t="s">
        <v>510</v>
      </c>
      <c r="H722" t="s">
        <v>450</v>
      </c>
      <c r="I722" t="s">
        <v>451</v>
      </c>
      <c r="J722" s="56">
        <v>1</v>
      </c>
      <c r="K722">
        <v>440</v>
      </c>
    </row>
    <row r="723" spans="1:11" x14ac:dyDescent="0.25">
      <c r="A723" s="37" t="s">
        <v>536</v>
      </c>
      <c r="B723" s="37" t="s">
        <v>632</v>
      </c>
      <c r="C723" t="s">
        <v>536</v>
      </c>
      <c r="D723" t="s">
        <v>3</v>
      </c>
      <c r="E723" t="s">
        <v>509</v>
      </c>
      <c r="F723" t="s">
        <v>4</v>
      </c>
      <c r="G723" t="s">
        <v>510</v>
      </c>
      <c r="H723" t="s">
        <v>450</v>
      </c>
      <c r="I723" t="s">
        <v>451</v>
      </c>
      <c r="J723" s="56">
        <v>2</v>
      </c>
      <c r="K723">
        <v>58</v>
      </c>
    </row>
    <row r="724" spans="1:11" x14ac:dyDescent="0.25">
      <c r="A724" s="37" t="s">
        <v>536</v>
      </c>
      <c r="B724" s="37" t="s">
        <v>632</v>
      </c>
      <c r="C724" t="s">
        <v>536</v>
      </c>
      <c r="D724" t="s">
        <v>3</v>
      </c>
      <c r="E724" t="s">
        <v>509</v>
      </c>
      <c r="F724" t="s">
        <v>4</v>
      </c>
      <c r="G724" t="s">
        <v>510</v>
      </c>
      <c r="H724" t="s">
        <v>450</v>
      </c>
      <c r="I724" t="s">
        <v>451</v>
      </c>
      <c r="J724" s="56" t="s">
        <v>495</v>
      </c>
      <c r="K724">
        <v>39</v>
      </c>
    </row>
    <row r="725" spans="1:11" x14ac:dyDescent="0.25">
      <c r="A725" s="37" t="s">
        <v>536</v>
      </c>
      <c r="B725" s="37" t="s">
        <v>632</v>
      </c>
      <c r="C725" t="s">
        <v>536</v>
      </c>
      <c r="D725" t="s">
        <v>3</v>
      </c>
      <c r="E725" t="s">
        <v>509</v>
      </c>
      <c r="F725" t="s">
        <v>4</v>
      </c>
      <c r="G725" t="s">
        <v>510</v>
      </c>
      <c r="H725" t="s">
        <v>450</v>
      </c>
      <c r="I725" t="s">
        <v>451</v>
      </c>
      <c r="J725" s="56" t="s">
        <v>496</v>
      </c>
      <c r="K725">
        <v>7</v>
      </c>
    </row>
    <row r="726" spans="1:11" x14ac:dyDescent="0.25">
      <c r="A726" s="37" t="s">
        <v>536</v>
      </c>
      <c r="B726" s="37" t="s">
        <v>632</v>
      </c>
      <c r="C726" t="s">
        <v>536</v>
      </c>
      <c r="D726" t="s">
        <v>3</v>
      </c>
      <c r="E726" t="s">
        <v>509</v>
      </c>
      <c r="F726" t="s">
        <v>4</v>
      </c>
      <c r="G726" t="s">
        <v>510</v>
      </c>
      <c r="H726" t="s">
        <v>450</v>
      </c>
      <c r="I726" t="s">
        <v>451</v>
      </c>
      <c r="J726" s="56" t="s">
        <v>497</v>
      </c>
      <c r="K726">
        <v>4</v>
      </c>
    </row>
    <row r="727" spans="1:11" x14ac:dyDescent="0.25">
      <c r="A727" s="37" t="s">
        <v>536</v>
      </c>
      <c r="B727" s="37" t="s">
        <v>632</v>
      </c>
      <c r="C727" t="s">
        <v>536</v>
      </c>
      <c r="D727" t="s">
        <v>3</v>
      </c>
      <c r="E727" t="s">
        <v>509</v>
      </c>
      <c r="F727" t="s">
        <v>4</v>
      </c>
      <c r="G727" t="s">
        <v>510</v>
      </c>
      <c r="H727" t="s">
        <v>450</v>
      </c>
      <c r="I727" t="s">
        <v>451</v>
      </c>
      <c r="J727" s="56" t="s">
        <v>498</v>
      </c>
      <c r="K727">
        <v>4</v>
      </c>
    </row>
    <row r="728" spans="1:11" x14ac:dyDescent="0.25">
      <c r="A728" s="37" t="s">
        <v>536</v>
      </c>
      <c r="B728" s="37" t="s">
        <v>632</v>
      </c>
      <c r="C728" t="s">
        <v>536</v>
      </c>
      <c r="D728" t="s">
        <v>3</v>
      </c>
      <c r="E728" t="s">
        <v>509</v>
      </c>
      <c r="F728" t="s">
        <v>4</v>
      </c>
      <c r="G728" t="s">
        <v>510</v>
      </c>
      <c r="H728" t="s">
        <v>450</v>
      </c>
      <c r="I728" t="s">
        <v>451</v>
      </c>
      <c r="J728" s="56" t="s">
        <v>499</v>
      </c>
      <c r="K728">
        <v>4</v>
      </c>
    </row>
    <row r="729" spans="1:11" x14ac:dyDescent="0.25">
      <c r="A729" s="37" t="s">
        <v>536</v>
      </c>
      <c r="B729" s="37" t="s">
        <v>632</v>
      </c>
      <c r="C729" t="s">
        <v>536</v>
      </c>
      <c r="D729" t="s">
        <v>3</v>
      </c>
      <c r="E729" t="s">
        <v>509</v>
      </c>
      <c r="F729" t="s">
        <v>4</v>
      </c>
      <c r="G729" t="s">
        <v>510</v>
      </c>
      <c r="H729" t="s">
        <v>450</v>
      </c>
      <c r="I729" t="s">
        <v>451</v>
      </c>
      <c r="J729" s="56" t="s">
        <v>500</v>
      </c>
      <c r="K729">
        <v>0</v>
      </c>
    </row>
    <row r="730" spans="1:11" x14ac:dyDescent="0.25">
      <c r="A730" s="37" t="s">
        <v>536</v>
      </c>
      <c r="B730" s="37" t="s">
        <v>632</v>
      </c>
      <c r="C730" t="s">
        <v>536</v>
      </c>
      <c r="D730" t="s">
        <v>3</v>
      </c>
      <c r="E730" t="s">
        <v>509</v>
      </c>
      <c r="F730" t="s">
        <v>4</v>
      </c>
      <c r="G730" t="s">
        <v>510</v>
      </c>
      <c r="H730" t="s">
        <v>450</v>
      </c>
      <c r="I730" t="s">
        <v>451</v>
      </c>
      <c r="J730" s="56" t="s">
        <v>501</v>
      </c>
      <c r="K730">
        <v>21</v>
      </c>
    </row>
    <row r="731" spans="1:11" x14ac:dyDescent="0.25">
      <c r="A731" s="37" t="s">
        <v>536</v>
      </c>
      <c r="B731" s="37" t="s">
        <v>632</v>
      </c>
      <c r="C731" t="s">
        <v>536</v>
      </c>
      <c r="D731" t="s">
        <v>3</v>
      </c>
      <c r="E731" t="s">
        <v>509</v>
      </c>
      <c r="F731" t="s">
        <v>4</v>
      </c>
      <c r="G731" t="s">
        <v>510</v>
      </c>
      <c r="H731" t="s">
        <v>450</v>
      </c>
      <c r="I731" t="s">
        <v>451</v>
      </c>
      <c r="J731" s="56" t="s">
        <v>502</v>
      </c>
      <c r="K731">
        <v>9</v>
      </c>
    </row>
    <row r="732" spans="1:11" x14ac:dyDescent="0.25">
      <c r="A732" s="37" t="s">
        <v>536</v>
      </c>
      <c r="B732" s="37" t="s">
        <v>632</v>
      </c>
      <c r="C732" t="s">
        <v>536</v>
      </c>
      <c r="D732" t="s">
        <v>3</v>
      </c>
      <c r="E732" t="s">
        <v>509</v>
      </c>
      <c r="F732" t="s">
        <v>4</v>
      </c>
      <c r="G732" t="s">
        <v>510</v>
      </c>
      <c r="H732" t="s">
        <v>450</v>
      </c>
      <c r="I732" t="s">
        <v>451</v>
      </c>
      <c r="J732" s="56" t="s">
        <v>503</v>
      </c>
      <c r="K732">
        <v>4</v>
      </c>
    </row>
    <row r="733" spans="1:11" x14ac:dyDescent="0.25">
      <c r="A733" s="37" t="s">
        <v>536</v>
      </c>
      <c r="B733" s="37" t="s">
        <v>632</v>
      </c>
      <c r="C733" t="s">
        <v>536</v>
      </c>
      <c r="D733" t="s">
        <v>3</v>
      </c>
      <c r="E733" t="s">
        <v>509</v>
      </c>
      <c r="F733" t="s">
        <v>4</v>
      </c>
      <c r="G733" t="s">
        <v>510</v>
      </c>
      <c r="H733" t="s">
        <v>450</v>
      </c>
      <c r="I733" t="s">
        <v>451</v>
      </c>
      <c r="J733" s="56" t="s">
        <v>504</v>
      </c>
      <c r="K733">
        <v>14</v>
      </c>
    </row>
    <row r="734" spans="1:11" x14ac:dyDescent="0.25">
      <c r="A734" s="37" t="s">
        <v>536</v>
      </c>
      <c r="B734" s="37" t="s">
        <v>632</v>
      </c>
      <c r="C734" t="s">
        <v>536</v>
      </c>
      <c r="D734" t="s">
        <v>3</v>
      </c>
      <c r="E734" t="s">
        <v>509</v>
      </c>
      <c r="F734" t="s">
        <v>4</v>
      </c>
      <c r="G734" t="s">
        <v>510</v>
      </c>
      <c r="H734" t="s">
        <v>450</v>
      </c>
      <c r="I734" t="s">
        <v>451</v>
      </c>
      <c r="J734" s="56" t="s">
        <v>505</v>
      </c>
      <c r="K734">
        <v>2</v>
      </c>
    </row>
    <row r="735" spans="1:11" x14ac:dyDescent="0.25">
      <c r="A735" s="37" t="s">
        <v>536</v>
      </c>
      <c r="B735" s="37" t="s">
        <v>632</v>
      </c>
      <c r="C735" t="s">
        <v>536</v>
      </c>
      <c r="D735" t="s">
        <v>3</v>
      </c>
      <c r="E735" t="s">
        <v>509</v>
      </c>
      <c r="F735" t="s">
        <v>4</v>
      </c>
      <c r="G735" t="s">
        <v>510</v>
      </c>
      <c r="H735" t="s">
        <v>450</v>
      </c>
      <c r="I735" t="s">
        <v>451</v>
      </c>
      <c r="J735" s="56" t="s">
        <v>506</v>
      </c>
      <c r="K735">
        <v>4</v>
      </c>
    </row>
    <row r="736" spans="1:11" x14ac:dyDescent="0.25">
      <c r="A736" s="37" t="s">
        <v>536</v>
      </c>
      <c r="B736" s="37" t="s">
        <v>632</v>
      </c>
      <c r="C736" t="s">
        <v>536</v>
      </c>
      <c r="D736" t="s">
        <v>3</v>
      </c>
      <c r="E736" t="s">
        <v>509</v>
      </c>
      <c r="F736" t="s">
        <v>4</v>
      </c>
      <c r="G736" t="s">
        <v>510</v>
      </c>
      <c r="H736" t="s">
        <v>450</v>
      </c>
      <c r="I736" t="s">
        <v>451</v>
      </c>
      <c r="J736" s="56" t="s">
        <v>507</v>
      </c>
      <c r="K736">
        <v>1</v>
      </c>
    </row>
    <row r="737" spans="1:11" x14ac:dyDescent="0.25">
      <c r="A737" s="37" t="s">
        <v>536</v>
      </c>
      <c r="B737" s="37" t="s">
        <v>632</v>
      </c>
      <c r="C737" t="s">
        <v>536</v>
      </c>
      <c r="D737" t="s">
        <v>3</v>
      </c>
      <c r="E737" t="s">
        <v>509</v>
      </c>
      <c r="F737" t="s">
        <v>4</v>
      </c>
      <c r="G737" t="s">
        <v>510</v>
      </c>
      <c r="H737" t="s">
        <v>450</v>
      </c>
      <c r="I737" t="s">
        <v>451</v>
      </c>
      <c r="J737" s="56" t="s">
        <v>508</v>
      </c>
      <c r="K737">
        <v>3</v>
      </c>
    </row>
    <row r="738" spans="1:11" x14ac:dyDescent="0.25">
      <c r="A738" s="37" t="s">
        <v>536</v>
      </c>
      <c r="B738" s="37" t="s">
        <v>632</v>
      </c>
      <c r="C738" t="s">
        <v>536</v>
      </c>
      <c r="D738" t="s">
        <v>3</v>
      </c>
      <c r="E738" t="s">
        <v>509</v>
      </c>
      <c r="F738" t="s">
        <v>4</v>
      </c>
      <c r="G738" t="s">
        <v>510</v>
      </c>
      <c r="H738" t="s">
        <v>556</v>
      </c>
      <c r="I738" t="s">
        <v>557</v>
      </c>
      <c r="J738" s="56">
        <v>1</v>
      </c>
      <c r="K738">
        <v>200</v>
      </c>
    </row>
    <row r="739" spans="1:11" x14ac:dyDescent="0.25">
      <c r="A739" s="37" t="s">
        <v>536</v>
      </c>
      <c r="B739" s="37" t="s">
        <v>632</v>
      </c>
      <c r="C739" t="s">
        <v>536</v>
      </c>
      <c r="D739" t="s">
        <v>3</v>
      </c>
      <c r="E739" t="s">
        <v>509</v>
      </c>
      <c r="F739" t="s">
        <v>4</v>
      </c>
      <c r="G739" t="s">
        <v>510</v>
      </c>
      <c r="H739" t="s">
        <v>556</v>
      </c>
      <c r="I739" t="s">
        <v>557</v>
      </c>
      <c r="J739" s="56">
        <v>2</v>
      </c>
      <c r="K739">
        <v>92</v>
      </c>
    </row>
    <row r="740" spans="1:11" x14ac:dyDescent="0.25">
      <c r="A740" s="37" t="s">
        <v>536</v>
      </c>
      <c r="B740" s="37" t="s">
        <v>632</v>
      </c>
      <c r="C740" t="s">
        <v>536</v>
      </c>
      <c r="D740" t="s">
        <v>3</v>
      </c>
      <c r="E740" t="s">
        <v>509</v>
      </c>
      <c r="F740" t="s">
        <v>4</v>
      </c>
      <c r="G740" t="s">
        <v>510</v>
      </c>
      <c r="H740" t="s">
        <v>556</v>
      </c>
      <c r="I740" t="s">
        <v>557</v>
      </c>
      <c r="J740" s="56" t="s">
        <v>495</v>
      </c>
      <c r="K740">
        <v>54</v>
      </c>
    </row>
    <row r="741" spans="1:11" x14ac:dyDescent="0.25">
      <c r="A741" s="37" t="s">
        <v>536</v>
      </c>
      <c r="B741" s="37" t="s">
        <v>632</v>
      </c>
      <c r="C741" t="s">
        <v>536</v>
      </c>
      <c r="D741" t="s">
        <v>3</v>
      </c>
      <c r="E741" t="s">
        <v>509</v>
      </c>
      <c r="F741" t="s">
        <v>4</v>
      </c>
      <c r="G741" t="s">
        <v>510</v>
      </c>
      <c r="H741" t="s">
        <v>556</v>
      </c>
      <c r="I741" t="s">
        <v>557</v>
      </c>
      <c r="J741" s="56" t="s">
        <v>496</v>
      </c>
      <c r="K741">
        <v>22</v>
      </c>
    </row>
    <row r="742" spans="1:11" x14ac:dyDescent="0.25">
      <c r="A742" s="37" t="s">
        <v>536</v>
      </c>
      <c r="B742" s="37" t="s">
        <v>632</v>
      </c>
      <c r="C742" t="s">
        <v>536</v>
      </c>
      <c r="D742" t="s">
        <v>3</v>
      </c>
      <c r="E742" t="s">
        <v>509</v>
      </c>
      <c r="F742" t="s">
        <v>4</v>
      </c>
      <c r="G742" t="s">
        <v>510</v>
      </c>
      <c r="H742" t="s">
        <v>556</v>
      </c>
      <c r="I742" t="s">
        <v>557</v>
      </c>
      <c r="J742" s="56" t="s">
        <v>497</v>
      </c>
      <c r="K742">
        <v>5</v>
      </c>
    </row>
    <row r="743" spans="1:11" x14ac:dyDescent="0.25">
      <c r="A743" s="37" t="s">
        <v>536</v>
      </c>
      <c r="B743" s="37" t="s">
        <v>632</v>
      </c>
      <c r="C743" t="s">
        <v>536</v>
      </c>
      <c r="D743" t="s">
        <v>3</v>
      </c>
      <c r="E743" t="s">
        <v>509</v>
      </c>
      <c r="F743" t="s">
        <v>4</v>
      </c>
      <c r="G743" t="s">
        <v>510</v>
      </c>
      <c r="H743" t="s">
        <v>556</v>
      </c>
      <c r="I743" t="s">
        <v>557</v>
      </c>
      <c r="J743" s="56" t="s">
        <v>498</v>
      </c>
      <c r="K743">
        <v>5</v>
      </c>
    </row>
    <row r="744" spans="1:11" x14ac:dyDescent="0.25">
      <c r="A744" s="37" t="s">
        <v>536</v>
      </c>
      <c r="B744" s="37" t="s">
        <v>632</v>
      </c>
      <c r="C744" t="s">
        <v>536</v>
      </c>
      <c r="D744" t="s">
        <v>3</v>
      </c>
      <c r="E744" t="s">
        <v>509</v>
      </c>
      <c r="F744" t="s">
        <v>4</v>
      </c>
      <c r="G744" t="s">
        <v>510</v>
      </c>
      <c r="H744" t="s">
        <v>556</v>
      </c>
      <c r="I744" t="s">
        <v>557</v>
      </c>
      <c r="J744" s="56" t="s">
        <v>499</v>
      </c>
      <c r="K744">
        <v>6</v>
      </c>
    </row>
    <row r="745" spans="1:11" x14ac:dyDescent="0.25">
      <c r="A745" s="37" t="s">
        <v>536</v>
      </c>
      <c r="B745" s="37" t="s">
        <v>632</v>
      </c>
      <c r="C745" t="s">
        <v>536</v>
      </c>
      <c r="D745" t="s">
        <v>3</v>
      </c>
      <c r="E745" t="s">
        <v>509</v>
      </c>
      <c r="F745" t="s">
        <v>4</v>
      </c>
      <c r="G745" t="s">
        <v>510</v>
      </c>
      <c r="H745" t="s">
        <v>556</v>
      </c>
      <c r="I745" t="s">
        <v>557</v>
      </c>
      <c r="J745" s="56" t="s">
        <v>500</v>
      </c>
      <c r="K745">
        <v>0</v>
      </c>
    </row>
    <row r="746" spans="1:11" x14ac:dyDescent="0.25">
      <c r="A746" s="37" t="s">
        <v>536</v>
      </c>
      <c r="B746" s="37" t="s">
        <v>632</v>
      </c>
      <c r="C746" t="s">
        <v>536</v>
      </c>
      <c r="D746" t="s">
        <v>3</v>
      </c>
      <c r="E746" t="s">
        <v>509</v>
      </c>
      <c r="F746" t="s">
        <v>4</v>
      </c>
      <c r="G746" t="s">
        <v>510</v>
      </c>
      <c r="H746" t="s">
        <v>556</v>
      </c>
      <c r="I746" t="s">
        <v>557</v>
      </c>
      <c r="J746" s="56" t="s">
        <v>501</v>
      </c>
      <c r="K746">
        <v>43</v>
      </c>
    </row>
    <row r="747" spans="1:11" x14ac:dyDescent="0.25">
      <c r="A747" s="37" t="s">
        <v>536</v>
      </c>
      <c r="B747" s="37" t="s">
        <v>632</v>
      </c>
      <c r="C747" t="s">
        <v>536</v>
      </c>
      <c r="D747" t="s">
        <v>3</v>
      </c>
      <c r="E747" t="s">
        <v>509</v>
      </c>
      <c r="F747" t="s">
        <v>4</v>
      </c>
      <c r="G747" t="s">
        <v>510</v>
      </c>
      <c r="H747" t="s">
        <v>556</v>
      </c>
      <c r="I747" t="s">
        <v>557</v>
      </c>
      <c r="J747" s="56" t="s">
        <v>502</v>
      </c>
      <c r="K747">
        <v>10</v>
      </c>
    </row>
    <row r="748" spans="1:11" x14ac:dyDescent="0.25">
      <c r="A748" s="37" t="s">
        <v>536</v>
      </c>
      <c r="B748" s="37" t="s">
        <v>632</v>
      </c>
      <c r="C748" t="s">
        <v>536</v>
      </c>
      <c r="D748" t="s">
        <v>3</v>
      </c>
      <c r="E748" t="s">
        <v>509</v>
      </c>
      <c r="F748" t="s">
        <v>4</v>
      </c>
      <c r="G748" t="s">
        <v>510</v>
      </c>
      <c r="H748" t="s">
        <v>556</v>
      </c>
      <c r="I748" t="s">
        <v>557</v>
      </c>
      <c r="J748" s="56" t="s">
        <v>503</v>
      </c>
      <c r="K748">
        <v>6</v>
      </c>
    </row>
    <row r="749" spans="1:11" x14ac:dyDescent="0.25">
      <c r="A749" s="37" t="s">
        <v>536</v>
      </c>
      <c r="B749" s="37" t="s">
        <v>632</v>
      </c>
      <c r="C749" t="s">
        <v>536</v>
      </c>
      <c r="D749" t="s">
        <v>3</v>
      </c>
      <c r="E749" t="s">
        <v>509</v>
      </c>
      <c r="F749" t="s">
        <v>4</v>
      </c>
      <c r="G749" t="s">
        <v>510</v>
      </c>
      <c r="H749" t="s">
        <v>556</v>
      </c>
      <c r="I749" t="s">
        <v>557</v>
      </c>
      <c r="J749" s="56" t="s">
        <v>504</v>
      </c>
      <c r="K749">
        <v>14</v>
      </c>
    </row>
    <row r="750" spans="1:11" x14ac:dyDescent="0.25">
      <c r="A750" s="37" t="s">
        <v>536</v>
      </c>
      <c r="B750" s="37" t="s">
        <v>632</v>
      </c>
      <c r="C750" t="s">
        <v>536</v>
      </c>
      <c r="D750" t="s">
        <v>3</v>
      </c>
      <c r="E750" t="s">
        <v>509</v>
      </c>
      <c r="F750" t="s">
        <v>4</v>
      </c>
      <c r="G750" t="s">
        <v>510</v>
      </c>
      <c r="H750" t="s">
        <v>556</v>
      </c>
      <c r="I750" t="s">
        <v>557</v>
      </c>
      <c r="J750" s="56" t="s">
        <v>505</v>
      </c>
      <c r="K750">
        <v>11</v>
      </c>
    </row>
    <row r="751" spans="1:11" x14ac:dyDescent="0.25">
      <c r="A751" s="37" t="s">
        <v>536</v>
      </c>
      <c r="B751" s="37" t="s">
        <v>632</v>
      </c>
      <c r="C751" t="s">
        <v>536</v>
      </c>
      <c r="D751" t="s">
        <v>3</v>
      </c>
      <c r="E751" t="s">
        <v>509</v>
      </c>
      <c r="F751" t="s">
        <v>4</v>
      </c>
      <c r="G751" t="s">
        <v>510</v>
      </c>
      <c r="H751" t="s">
        <v>556</v>
      </c>
      <c r="I751" t="s">
        <v>557</v>
      </c>
      <c r="J751" s="56" t="s">
        <v>506</v>
      </c>
      <c r="K751">
        <v>2</v>
      </c>
    </row>
    <row r="752" spans="1:11" x14ac:dyDescent="0.25">
      <c r="A752" s="37" t="s">
        <v>536</v>
      </c>
      <c r="B752" s="37" t="s">
        <v>632</v>
      </c>
      <c r="C752" t="s">
        <v>536</v>
      </c>
      <c r="D752" t="s">
        <v>3</v>
      </c>
      <c r="E752" t="s">
        <v>509</v>
      </c>
      <c r="F752" t="s">
        <v>4</v>
      </c>
      <c r="G752" t="s">
        <v>510</v>
      </c>
      <c r="H752" t="s">
        <v>556</v>
      </c>
      <c r="I752" t="s">
        <v>557</v>
      </c>
      <c r="J752" s="56" t="s">
        <v>507</v>
      </c>
      <c r="K752">
        <v>2</v>
      </c>
    </row>
    <row r="753" spans="1:11" x14ac:dyDescent="0.25">
      <c r="A753" s="37" t="s">
        <v>536</v>
      </c>
      <c r="B753" s="37" t="s">
        <v>632</v>
      </c>
      <c r="C753" t="s">
        <v>536</v>
      </c>
      <c r="D753" t="s">
        <v>3</v>
      </c>
      <c r="E753" t="s">
        <v>509</v>
      </c>
      <c r="F753" t="s">
        <v>4</v>
      </c>
      <c r="G753" t="s">
        <v>510</v>
      </c>
      <c r="H753" t="s">
        <v>556</v>
      </c>
      <c r="I753" t="s">
        <v>557</v>
      </c>
      <c r="J753" s="56" t="s">
        <v>508</v>
      </c>
      <c r="K753">
        <v>4</v>
      </c>
    </row>
    <row r="754" spans="1:11" x14ac:dyDescent="0.25">
      <c r="A754" s="37" t="s">
        <v>536</v>
      </c>
      <c r="B754" s="37" t="s">
        <v>632</v>
      </c>
      <c r="C754" t="s">
        <v>536</v>
      </c>
      <c r="D754" t="s">
        <v>18</v>
      </c>
      <c r="E754" t="s">
        <v>511</v>
      </c>
      <c r="F754" t="s">
        <v>10</v>
      </c>
      <c r="G754" t="s">
        <v>513</v>
      </c>
      <c r="H754" t="s">
        <v>44</v>
      </c>
      <c r="I754" t="s">
        <v>55</v>
      </c>
      <c r="J754" s="56">
        <v>1</v>
      </c>
      <c r="K754">
        <v>3405</v>
      </c>
    </row>
    <row r="755" spans="1:11" x14ac:dyDescent="0.25">
      <c r="A755" s="37" t="s">
        <v>536</v>
      </c>
      <c r="B755" s="37" t="s">
        <v>632</v>
      </c>
      <c r="C755" t="s">
        <v>536</v>
      </c>
      <c r="D755" t="s">
        <v>18</v>
      </c>
      <c r="E755" t="s">
        <v>511</v>
      </c>
      <c r="F755" t="s">
        <v>10</v>
      </c>
      <c r="G755" t="s">
        <v>513</v>
      </c>
      <c r="H755" t="s">
        <v>44</v>
      </c>
      <c r="I755" t="s">
        <v>55</v>
      </c>
      <c r="J755" s="56">
        <v>2</v>
      </c>
      <c r="K755">
        <v>613</v>
      </c>
    </row>
    <row r="756" spans="1:11" x14ac:dyDescent="0.25">
      <c r="A756" s="37" t="s">
        <v>536</v>
      </c>
      <c r="B756" s="37" t="s">
        <v>632</v>
      </c>
      <c r="C756" t="s">
        <v>536</v>
      </c>
      <c r="D756" t="s">
        <v>18</v>
      </c>
      <c r="E756" t="s">
        <v>511</v>
      </c>
      <c r="F756" t="s">
        <v>10</v>
      </c>
      <c r="G756" t="s">
        <v>513</v>
      </c>
      <c r="H756" t="s">
        <v>44</v>
      </c>
      <c r="I756" t="s">
        <v>55</v>
      </c>
      <c r="J756" s="56" t="s">
        <v>495</v>
      </c>
      <c r="K756">
        <v>308</v>
      </c>
    </row>
    <row r="757" spans="1:11" x14ac:dyDescent="0.25">
      <c r="A757" s="37" t="s">
        <v>536</v>
      </c>
      <c r="B757" s="37" t="s">
        <v>632</v>
      </c>
      <c r="C757" t="s">
        <v>536</v>
      </c>
      <c r="D757" t="s">
        <v>18</v>
      </c>
      <c r="E757" t="s">
        <v>511</v>
      </c>
      <c r="F757" t="s">
        <v>10</v>
      </c>
      <c r="G757" t="s">
        <v>513</v>
      </c>
      <c r="H757" t="s">
        <v>44</v>
      </c>
      <c r="I757" t="s">
        <v>55</v>
      </c>
      <c r="J757" s="56" t="s">
        <v>496</v>
      </c>
      <c r="K757">
        <v>106</v>
      </c>
    </row>
    <row r="758" spans="1:11" x14ac:dyDescent="0.25">
      <c r="A758" s="37" t="s">
        <v>536</v>
      </c>
      <c r="B758" s="37" t="s">
        <v>632</v>
      </c>
      <c r="C758" t="s">
        <v>536</v>
      </c>
      <c r="D758" t="s">
        <v>18</v>
      </c>
      <c r="E758" t="s">
        <v>511</v>
      </c>
      <c r="F758" t="s">
        <v>10</v>
      </c>
      <c r="G758" t="s">
        <v>513</v>
      </c>
      <c r="H758" t="s">
        <v>44</v>
      </c>
      <c r="I758" t="s">
        <v>55</v>
      </c>
      <c r="J758" s="56" t="s">
        <v>497</v>
      </c>
      <c r="K758">
        <v>45</v>
      </c>
    </row>
    <row r="759" spans="1:11" x14ac:dyDescent="0.25">
      <c r="A759" s="37" t="s">
        <v>536</v>
      </c>
      <c r="B759" s="37" t="s">
        <v>632</v>
      </c>
      <c r="C759" t="s">
        <v>536</v>
      </c>
      <c r="D759" t="s">
        <v>18</v>
      </c>
      <c r="E759" t="s">
        <v>511</v>
      </c>
      <c r="F759" t="s">
        <v>10</v>
      </c>
      <c r="G759" t="s">
        <v>513</v>
      </c>
      <c r="H759" t="s">
        <v>44</v>
      </c>
      <c r="I759" t="s">
        <v>55</v>
      </c>
      <c r="J759" s="56" t="s">
        <v>498</v>
      </c>
      <c r="K759">
        <v>58</v>
      </c>
    </row>
    <row r="760" spans="1:11" x14ac:dyDescent="0.25">
      <c r="A760" s="37" t="s">
        <v>536</v>
      </c>
      <c r="B760" s="37" t="s">
        <v>632</v>
      </c>
      <c r="C760" t="s">
        <v>536</v>
      </c>
      <c r="D760" t="s">
        <v>18</v>
      </c>
      <c r="E760" t="s">
        <v>511</v>
      </c>
      <c r="F760" t="s">
        <v>10</v>
      </c>
      <c r="G760" t="s">
        <v>513</v>
      </c>
      <c r="H760" t="s">
        <v>44</v>
      </c>
      <c r="I760" t="s">
        <v>55</v>
      </c>
      <c r="J760" s="56" t="s">
        <v>499</v>
      </c>
      <c r="K760">
        <v>93</v>
      </c>
    </row>
    <row r="761" spans="1:11" x14ac:dyDescent="0.25">
      <c r="A761" s="37" t="s">
        <v>536</v>
      </c>
      <c r="B761" s="37" t="s">
        <v>632</v>
      </c>
      <c r="C761" t="s">
        <v>536</v>
      </c>
      <c r="D761" t="s">
        <v>18</v>
      </c>
      <c r="E761" t="s">
        <v>511</v>
      </c>
      <c r="F761" t="s">
        <v>10</v>
      </c>
      <c r="G761" t="s">
        <v>513</v>
      </c>
      <c r="H761" t="s">
        <v>44</v>
      </c>
      <c r="I761" t="s">
        <v>55</v>
      </c>
      <c r="J761" s="56" t="s">
        <v>500</v>
      </c>
      <c r="K761">
        <v>3</v>
      </c>
    </row>
    <row r="762" spans="1:11" x14ac:dyDescent="0.25">
      <c r="A762" s="37" t="s">
        <v>536</v>
      </c>
      <c r="B762" s="37" t="s">
        <v>632</v>
      </c>
      <c r="C762" t="s">
        <v>536</v>
      </c>
      <c r="D762" t="s">
        <v>18</v>
      </c>
      <c r="E762" t="s">
        <v>511</v>
      </c>
      <c r="F762" t="s">
        <v>10</v>
      </c>
      <c r="G762" t="s">
        <v>513</v>
      </c>
      <c r="H762" t="s">
        <v>44</v>
      </c>
      <c r="I762" t="s">
        <v>55</v>
      </c>
      <c r="J762" s="56" t="s">
        <v>501</v>
      </c>
      <c r="K762">
        <v>143</v>
      </c>
    </row>
    <row r="763" spans="1:11" x14ac:dyDescent="0.25">
      <c r="A763" s="37" t="s">
        <v>536</v>
      </c>
      <c r="B763" s="37" t="s">
        <v>632</v>
      </c>
      <c r="C763" t="s">
        <v>536</v>
      </c>
      <c r="D763" t="s">
        <v>18</v>
      </c>
      <c r="E763" t="s">
        <v>511</v>
      </c>
      <c r="F763" t="s">
        <v>10</v>
      </c>
      <c r="G763" t="s">
        <v>513</v>
      </c>
      <c r="H763" t="s">
        <v>44</v>
      </c>
      <c r="I763" t="s">
        <v>55</v>
      </c>
      <c r="J763" s="56" t="s">
        <v>502</v>
      </c>
      <c r="K763">
        <v>55</v>
      </c>
    </row>
    <row r="764" spans="1:11" x14ac:dyDescent="0.25">
      <c r="A764" s="37" t="s">
        <v>536</v>
      </c>
      <c r="B764" s="37" t="s">
        <v>632</v>
      </c>
      <c r="C764" t="s">
        <v>536</v>
      </c>
      <c r="D764" t="s">
        <v>18</v>
      </c>
      <c r="E764" t="s">
        <v>511</v>
      </c>
      <c r="F764" t="s">
        <v>10</v>
      </c>
      <c r="G764" t="s">
        <v>513</v>
      </c>
      <c r="H764" t="s">
        <v>44</v>
      </c>
      <c r="I764" t="s">
        <v>55</v>
      </c>
      <c r="J764" s="56" t="s">
        <v>503</v>
      </c>
      <c r="K764">
        <v>47</v>
      </c>
    </row>
    <row r="765" spans="1:11" x14ac:dyDescent="0.25">
      <c r="A765" s="37" t="s">
        <v>536</v>
      </c>
      <c r="B765" s="37" t="s">
        <v>632</v>
      </c>
      <c r="C765" t="s">
        <v>536</v>
      </c>
      <c r="D765" t="s">
        <v>18</v>
      </c>
      <c r="E765" t="s">
        <v>511</v>
      </c>
      <c r="F765" t="s">
        <v>10</v>
      </c>
      <c r="G765" t="s">
        <v>513</v>
      </c>
      <c r="H765" t="s">
        <v>44</v>
      </c>
      <c r="I765" t="s">
        <v>55</v>
      </c>
      <c r="J765" s="56" t="s">
        <v>504</v>
      </c>
      <c r="K765">
        <v>136</v>
      </c>
    </row>
    <row r="766" spans="1:11" x14ac:dyDescent="0.25">
      <c r="A766" s="37" t="s">
        <v>536</v>
      </c>
      <c r="B766" s="37" t="s">
        <v>632</v>
      </c>
      <c r="C766" t="s">
        <v>536</v>
      </c>
      <c r="D766" t="s">
        <v>18</v>
      </c>
      <c r="E766" t="s">
        <v>511</v>
      </c>
      <c r="F766" t="s">
        <v>10</v>
      </c>
      <c r="G766" t="s">
        <v>513</v>
      </c>
      <c r="H766" t="s">
        <v>44</v>
      </c>
      <c r="I766" t="s">
        <v>55</v>
      </c>
      <c r="J766" s="56" t="s">
        <v>505</v>
      </c>
      <c r="K766">
        <v>16</v>
      </c>
    </row>
    <row r="767" spans="1:11" x14ac:dyDescent="0.25">
      <c r="A767" s="37" t="s">
        <v>536</v>
      </c>
      <c r="B767" s="37" t="s">
        <v>632</v>
      </c>
      <c r="C767" t="s">
        <v>536</v>
      </c>
      <c r="D767" t="s">
        <v>18</v>
      </c>
      <c r="E767" t="s">
        <v>511</v>
      </c>
      <c r="F767" t="s">
        <v>10</v>
      </c>
      <c r="G767" t="s">
        <v>513</v>
      </c>
      <c r="H767" t="s">
        <v>44</v>
      </c>
      <c r="I767" t="s">
        <v>55</v>
      </c>
      <c r="J767" s="56" t="s">
        <v>506</v>
      </c>
      <c r="K767">
        <v>166</v>
      </c>
    </row>
    <row r="768" spans="1:11" x14ac:dyDescent="0.25">
      <c r="A768" s="37" t="s">
        <v>536</v>
      </c>
      <c r="B768" s="37" t="s">
        <v>632</v>
      </c>
      <c r="C768" t="s">
        <v>536</v>
      </c>
      <c r="D768" t="s">
        <v>18</v>
      </c>
      <c r="E768" t="s">
        <v>511</v>
      </c>
      <c r="F768" t="s">
        <v>10</v>
      </c>
      <c r="G768" t="s">
        <v>513</v>
      </c>
      <c r="H768" t="s">
        <v>44</v>
      </c>
      <c r="I768" t="s">
        <v>55</v>
      </c>
      <c r="J768" s="56" t="s">
        <v>507</v>
      </c>
      <c r="K768">
        <v>47</v>
      </c>
    </row>
    <row r="769" spans="1:11" x14ac:dyDescent="0.25">
      <c r="A769" s="37" t="s">
        <v>536</v>
      </c>
      <c r="B769" s="37" t="s">
        <v>632</v>
      </c>
      <c r="C769" t="s">
        <v>536</v>
      </c>
      <c r="D769" t="s">
        <v>18</v>
      </c>
      <c r="E769" t="s">
        <v>511</v>
      </c>
      <c r="F769" t="s">
        <v>10</v>
      </c>
      <c r="G769" t="s">
        <v>513</v>
      </c>
      <c r="H769" t="s">
        <v>44</v>
      </c>
      <c r="I769" t="s">
        <v>55</v>
      </c>
      <c r="J769" s="56" t="s">
        <v>508</v>
      </c>
      <c r="K769">
        <v>3</v>
      </c>
    </row>
    <row r="770" spans="1:11" x14ac:dyDescent="0.25">
      <c r="A770" s="37" t="s">
        <v>536</v>
      </c>
      <c r="B770" s="37" t="s">
        <v>632</v>
      </c>
      <c r="C770" t="s">
        <v>536</v>
      </c>
      <c r="D770" t="s">
        <v>11</v>
      </c>
      <c r="E770" t="s">
        <v>514</v>
      </c>
      <c r="F770" t="s">
        <v>10</v>
      </c>
      <c r="G770" t="s">
        <v>513</v>
      </c>
      <c r="H770" t="s">
        <v>28</v>
      </c>
      <c r="I770" t="s">
        <v>56</v>
      </c>
      <c r="J770" s="56">
        <v>1</v>
      </c>
      <c r="K770">
        <v>5072</v>
      </c>
    </row>
    <row r="771" spans="1:11" x14ac:dyDescent="0.25">
      <c r="A771" s="37" t="s">
        <v>536</v>
      </c>
      <c r="B771" s="37" t="s">
        <v>632</v>
      </c>
      <c r="C771" t="s">
        <v>536</v>
      </c>
      <c r="D771" t="s">
        <v>11</v>
      </c>
      <c r="E771" t="s">
        <v>514</v>
      </c>
      <c r="F771" t="s">
        <v>10</v>
      </c>
      <c r="G771" t="s">
        <v>513</v>
      </c>
      <c r="H771" t="s">
        <v>28</v>
      </c>
      <c r="I771" t="s">
        <v>56</v>
      </c>
      <c r="J771" s="56">
        <v>2</v>
      </c>
      <c r="K771">
        <v>913</v>
      </c>
    </row>
    <row r="772" spans="1:11" x14ac:dyDescent="0.25">
      <c r="A772" s="37" t="s">
        <v>536</v>
      </c>
      <c r="B772" s="37" t="s">
        <v>632</v>
      </c>
      <c r="C772" t="s">
        <v>536</v>
      </c>
      <c r="D772" t="s">
        <v>11</v>
      </c>
      <c r="E772" t="s">
        <v>514</v>
      </c>
      <c r="F772" t="s">
        <v>10</v>
      </c>
      <c r="G772" t="s">
        <v>513</v>
      </c>
      <c r="H772" t="s">
        <v>28</v>
      </c>
      <c r="I772" t="s">
        <v>56</v>
      </c>
      <c r="J772" s="56" t="s">
        <v>495</v>
      </c>
      <c r="K772">
        <v>422</v>
      </c>
    </row>
    <row r="773" spans="1:11" x14ac:dyDescent="0.25">
      <c r="A773" s="37" t="s">
        <v>536</v>
      </c>
      <c r="B773" s="37" t="s">
        <v>632</v>
      </c>
      <c r="C773" t="s">
        <v>536</v>
      </c>
      <c r="D773" t="s">
        <v>11</v>
      </c>
      <c r="E773" t="s">
        <v>514</v>
      </c>
      <c r="F773" t="s">
        <v>10</v>
      </c>
      <c r="G773" t="s">
        <v>513</v>
      </c>
      <c r="H773" t="s">
        <v>28</v>
      </c>
      <c r="I773" t="s">
        <v>56</v>
      </c>
      <c r="J773" s="56" t="s">
        <v>496</v>
      </c>
      <c r="K773">
        <v>171</v>
      </c>
    </row>
    <row r="774" spans="1:11" x14ac:dyDescent="0.25">
      <c r="A774" s="37" t="s">
        <v>536</v>
      </c>
      <c r="B774" s="37" t="s">
        <v>632</v>
      </c>
      <c r="C774" t="s">
        <v>536</v>
      </c>
      <c r="D774" t="s">
        <v>11</v>
      </c>
      <c r="E774" t="s">
        <v>514</v>
      </c>
      <c r="F774" t="s">
        <v>10</v>
      </c>
      <c r="G774" t="s">
        <v>513</v>
      </c>
      <c r="H774" t="s">
        <v>28</v>
      </c>
      <c r="I774" t="s">
        <v>56</v>
      </c>
      <c r="J774" s="56" t="s">
        <v>497</v>
      </c>
      <c r="K774">
        <v>94</v>
      </c>
    </row>
    <row r="775" spans="1:11" x14ac:dyDescent="0.25">
      <c r="A775" s="37" t="s">
        <v>536</v>
      </c>
      <c r="B775" s="37" t="s">
        <v>632</v>
      </c>
      <c r="C775" t="s">
        <v>536</v>
      </c>
      <c r="D775" t="s">
        <v>11</v>
      </c>
      <c r="E775" t="s">
        <v>514</v>
      </c>
      <c r="F775" t="s">
        <v>10</v>
      </c>
      <c r="G775" t="s">
        <v>513</v>
      </c>
      <c r="H775" t="s">
        <v>28</v>
      </c>
      <c r="I775" t="s">
        <v>56</v>
      </c>
      <c r="J775" s="56" t="s">
        <v>498</v>
      </c>
      <c r="K775">
        <v>59</v>
      </c>
    </row>
    <row r="776" spans="1:11" x14ac:dyDescent="0.25">
      <c r="A776" s="37" t="s">
        <v>536</v>
      </c>
      <c r="B776" s="37" t="s">
        <v>632</v>
      </c>
      <c r="C776" t="s">
        <v>536</v>
      </c>
      <c r="D776" t="s">
        <v>11</v>
      </c>
      <c r="E776" t="s">
        <v>514</v>
      </c>
      <c r="F776" t="s">
        <v>10</v>
      </c>
      <c r="G776" t="s">
        <v>513</v>
      </c>
      <c r="H776" t="s">
        <v>28</v>
      </c>
      <c r="I776" t="s">
        <v>56</v>
      </c>
      <c r="J776" s="56" t="s">
        <v>499</v>
      </c>
      <c r="K776">
        <v>167</v>
      </c>
    </row>
    <row r="777" spans="1:11" x14ac:dyDescent="0.25">
      <c r="A777" s="37" t="s">
        <v>536</v>
      </c>
      <c r="B777" s="37" t="s">
        <v>632</v>
      </c>
      <c r="C777" t="s">
        <v>536</v>
      </c>
      <c r="D777" t="s">
        <v>11</v>
      </c>
      <c r="E777" t="s">
        <v>514</v>
      </c>
      <c r="F777" t="s">
        <v>10</v>
      </c>
      <c r="G777" t="s">
        <v>513</v>
      </c>
      <c r="H777" t="s">
        <v>28</v>
      </c>
      <c r="I777" t="s">
        <v>56</v>
      </c>
      <c r="J777" s="56" t="s">
        <v>500</v>
      </c>
      <c r="K777">
        <v>0</v>
      </c>
    </row>
    <row r="778" spans="1:11" x14ac:dyDescent="0.25">
      <c r="A778" s="37" t="s">
        <v>536</v>
      </c>
      <c r="B778" s="37" t="s">
        <v>632</v>
      </c>
      <c r="C778" t="s">
        <v>536</v>
      </c>
      <c r="D778" t="s">
        <v>11</v>
      </c>
      <c r="E778" t="s">
        <v>514</v>
      </c>
      <c r="F778" t="s">
        <v>10</v>
      </c>
      <c r="G778" t="s">
        <v>513</v>
      </c>
      <c r="H778" t="s">
        <v>28</v>
      </c>
      <c r="I778" t="s">
        <v>56</v>
      </c>
      <c r="J778" s="56" t="s">
        <v>501</v>
      </c>
      <c r="K778">
        <v>193</v>
      </c>
    </row>
    <row r="779" spans="1:11" x14ac:dyDescent="0.25">
      <c r="A779" s="37" t="s">
        <v>536</v>
      </c>
      <c r="B779" s="37" t="s">
        <v>632</v>
      </c>
      <c r="C779" t="s">
        <v>536</v>
      </c>
      <c r="D779" t="s">
        <v>11</v>
      </c>
      <c r="E779" t="s">
        <v>514</v>
      </c>
      <c r="F779" t="s">
        <v>10</v>
      </c>
      <c r="G779" t="s">
        <v>513</v>
      </c>
      <c r="H779" t="s">
        <v>28</v>
      </c>
      <c r="I779" t="s">
        <v>56</v>
      </c>
      <c r="J779" s="56" t="s">
        <v>502</v>
      </c>
      <c r="K779">
        <v>87</v>
      </c>
    </row>
    <row r="780" spans="1:11" x14ac:dyDescent="0.25">
      <c r="A780" s="37" t="s">
        <v>536</v>
      </c>
      <c r="B780" s="37" t="s">
        <v>632</v>
      </c>
      <c r="C780" t="s">
        <v>536</v>
      </c>
      <c r="D780" t="s">
        <v>11</v>
      </c>
      <c r="E780" t="s">
        <v>514</v>
      </c>
      <c r="F780" t="s">
        <v>10</v>
      </c>
      <c r="G780" t="s">
        <v>513</v>
      </c>
      <c r="H780" t="s">
        <v>28</v>
      </c>
      <c r="I780" t="s">
        <v>56</v>
      </c>
      <c r="J780" s="56" t="s">
        <v>503</v>
      </c>
      <c r="K780">
        <v>69</v>
      </c>
    </row>
    <row r="781" spans="1:11" x14ac:dyDescent="0.25">
      <c r="A781" s="37" t="s">
        <v>536</v>
      </c>
      <c r="B781" s="37" t="s">
        <v>632</v>
      </c>
      <c r="C781" t="s">
        <v>536</v>
      </c>
      <c r="D781" t="s">
        <v>11</v>
      </c>
      <c r="E781" t="s">
        <v>514</v>
      </c>
      <c r="F781" t="s">
        <v>10</v>
      </c>
      <c r="G781" t="s">
        <v>513</v>
      </c>
      <c r="H781" t="s">
        <v>28</v>
      </c>
      <c r="I781" t="s">
        <v>56</v>
      </c>
      <c r="J781" s="56" t="s">
        <v>504</v>
      </c>
      <c r="K781">
        <v>172</v>
      </c>
    </row>
    <row r="782" spans="1:11" x14ac:dyDescent="0.25">
      <c r="A782" s="37" t="s">
        <v>536</v>
      </c>
      <c r="B782" s="37" t="s">
        <v>632</v>
      </c>
      <c r="C782" t="s">
        <v>536</v>
      </c>
      <c r="D782" t="s">
        <v>11</v>
      </c>
      <c r="E782" t="s">
        <v>514</v>
      </c>
      <c r="F782" t="s">
        <v>10</v>
      </c>
      <c r="G782" t="s">
        <v>513</v>
      </c>
      <c r="H782" t="s">
        <v>28</v>
      </c>
      <c r="I782" t="s">
        <v>56</v>
      </c>
      <c r="J782" s="56" t="s">
        <v>505</v>
      </c>
      <c r="K782">
        <v>38</v>
      </c>
    </row>
    <row r="783" spans="1:11" x14ac:dyDescent="0.25">
      <c r="A783" s="37" t="s">
        <v>536</v>
      </c>
      <c r="B783" s="37" t="s">
        <v>632</v>
      </c>
      <c r="C783" t="s">
        <v>536</v>
      </c>
      <c r="D783" t="s">
        <v>11</v>
      </c>
      <c r="E783" t="s">
        <v>514</v>
      </c>
      <c r="F783" t="s">
        <v>10</v>
      </c>
      <c r="G783" t="s">
        <v>513</v>
      </c>
      <c r="H783" t="s">
        <v>28</v>
      </c>
      <c r="I783" t="s">
        <v>56</v>
      </c>
      <c r="J783" s="56" t="s">
        <v>506</v>
      </c>
      <c r="K783">
        <v>283</v>
      </c>
    </row>
    <row r="784" spans="1:11" x14ac:dyDescent="0.25">
      <c r="A784" s="37" t="s">
        <v>536</v>
      </c>
      <c r="B784" s="37" t="s">
        <v>632</v>
      </c>
      <c r="C784" t="s">
        <v>536</v>
      </c>
      <c r="D784" t="s">
        <v>11</v>
      </c>
      <c r="E784" t="s">
        <v>514</v>
      </c>
      <c r="F784" t="s">
        <v>10</v>
      </c>
      <c r="G784" t="s">
        <v>513</v>
      </c>
      <c r="H784" t="s">
        <v>28</v>
      </c>
      <c r="I784" t="s">
        <v>56</v>
      </c>
      <c r="J784" s="56" t="s">
        <v>507</v>
      </c>
      <c r="K784">
        <v>66</v>
      </c>
    </row>
    <row r="785" spans="1:11" x14ac:dyDescent="0.25">
      <c r="A785" s="37" t="s">
        <v>536</v>
      </c>
      <c r="B785" s="37" t="s">
        <v>632</v>
      </c>
      <c r="C785" t="s">
        <v>536</v>
      </c>
      <c r="D785" t="s">
        <v>11</v>
      </c>
      <c r="E785" t="s">
        <v>514</v>
      </c>
      <c r="F785" t="s">
        <v>10</v>
      </c>
      <c r="G785" t="s">
        <v>513</v>
      </c>
      <c r="H785" t="s">
        <v>28</v>
      </c>
      <c r="I785" t="s">
        <v>56</v>
      </c>
      <c r="J785" s="56" t="s">
        <v>508</v>
      </c>
      <c r="K785">
        <v>5</v>
      </c>
    </row>
    <row r="786" spans="1:11" x14ac:dyDescent="0.25">
      <c r="A786" s="37" t="s">
        <v>536</v>
      </c>
      <c r="B786" s="37" t="s">
        <v>632</v>
      </c>
      <c r="C786" t="s">
        <v>536</v>
      </c>
      <c r="D786" t="s">
        <v>5</v>
      </c>
      <c r="E786" t="s">
        <v>515</v>
      </c>
      <c r="F786" t="s">
        <v>10</v>
      </c>
      <c r="G786" t="s">
        <v>513</v>
      </c>
      <c r="H786" t="s">
        <v>33</v>
      </c>
      <c r="I786" t="s">
        <v>59</v>
      </c>
      <c r="J786" s="56">
        <v>1</v>
      </c>
      <c r="K786">
        <v>5511</v>
      </c>
    </row>
    <row r="787" spans="1:11" x14ac:dyDescent="0.25">
      <c r="A787" s="37" t="s">
        <v>536</v>
      </c>
      <c r="B787" s="37" t="s">
        <v>632</v>
      </c>
      <c r="C787" t="s">
        <v>536</v>
      </c>
      <c r="D787" t="s">
        <v>5</v>
      </c>
      <c r="E787" t="s">
        <v>515</v>
      </c>
      <c r="F787" t="s">
        <v>10</v>
      </c>
      <c r="G787" t="s">
        <v>513</v>
      </c>
      <c r="H787" t="s">
        <v>33</v>
      </c>
      <c r="I787" t="s">
        <v>59</v>
      </c>
      <c r="J787" s="56">
        <v>2</v>
      </c>
      <c r="K787">
        <v>992</v>
      </c>
    </row>
    <row r="788" spans="1:11" x14ac:dyDescent="0.25">
      <c r="A788" s="37" t="s">
        <v>536</v>
      </c>
      <c r="B788" s="37" t="s">
        <v>632</v>
      </c>
      <c r="C788" t="s">
        <v>536</v>
      </c>
      <c r="D788" t="s">
        <v>5</v>
      </c>
      <c r="E788" t="s">
        <v>515</v>
      </c>
      <c r="F788" t="s">
        <v>10</v>
      </c>
      <c r="G788" t="s">
        <v>513</v>
      </c>
      <c r="H788" t="s">
        <v>33</v>
      </c>
      <c r="I788" t="s">
        <v>59</v>
      </c>
      <c r="J788" s="56" t="s">
        <v>495</v>
      </c>
      <c r="K788">
        <v>520</v>
      </c>
    </row>
    <row r="789" spans="1:11" x14ac:dyDescent="0.25">
      <c r="A789" s="37" t="s">
        <v>536</v>
      </c>
      <c r="B789" s="37" t="s">
        <v>632</v>
      </c>
      <c r="C789" t="s">
        <v>536</v>
      </c>
      <c r="D789" t="s">
        <v>5</v>
      </c>
      <c r="E789" t="s">
        <v>515</v>
      </c>
      <c r="F789" t="s">
        <v>10</v>
      </c>
      <c r="G789" t="s">
        <v>513</v>
      </c>
      <c r="H789" t="s">
        <v>33</v>
      </c>
      <c r="I789" t="s">
        <v>59</v>
      </c>
      <c r="J789" s="56" t="s">
        <v>496</v>
      </c>
      <c r="K789">
        <v>180</v>
      </c>
    </row>
    <row r="790" spans="1:11" x14ac:dyDescent="0.25">
      <c r="A790" s="37" t="s">
        <v>536</v>
      </c>
      <c r="B790" s="37" t="s">
        <v>632</v>
      </c>
      <c r="C790" t="s">
        <v>536</v>
      </c>
      <c r="D790" t="s">
        <v>5</v>
      </c>
      <c r="E790" t="s">
        <v>515</v>
      </c>
      <c r="F790" t="s">
        <v>10</v>
      </c>
      <c r="G790" t="s">
        <v>513</v>
      </c>
      <c r="H790" t="s">
        <v>33</v>
      </c>
      <c r="I790" t="s">
        <v>59</v>
      </c>
      <c r="J790" s="56" t="s">
        <v>497</v>
      </c>
      <c r="K790">
        <v>68</v>
      </c>
    </row>
    <row r="791" spans="1:11" x14ac:dyDescent="0.25">
      <c r="A791" s="37" t="s">
        <v>536</v>
      </c>
      <c r="B791" s="37" t="s">
        <v>632</v>
      </c>
      <c r="C791" t="s">
        <v>536</v>
      </c>
      <c r="D791" t="s">
        <v>5</v>
      </c>
      <c r="E791" t="s">
        <v>515</v>
      </c>
      <c r="F791" t="s">
        <v>10</v>
      </c>
      <c r="G791" t="s">
        <v>513</v>
      </c>
      <c r="H791" t="s">
        <v>33</v>
      </c>
      <c r="I791" t="s">
        <v>59</v>
      </c>
      <c r="J791" s="56" t="s">
        <v>498</v>
      </c>
      <c r="K791">
        <v>71</v>
      </c>
    </row>
    <row r="792" spans="1:11" x14ac:dyDescent="0.25">
      <c r="A792" s="37" t="s">
        <v>536</v>
      </c>
      <c r="B792" s="37" t="s">
        <v>632</v>
      </c>
      <c r="C792" t="s">
        <v>536</v>
      </c>
      <c r="D792" t="s">
        <v>5</v>
      </c>
      <c r="E792" t="s">
        <v>515</v>
      </c>
      <c r="F792" t="s">
        <v>10</v>
      </c>
      <c r="G792" t="s">
        <v>513</v>
      </c>
      <c r="H792" t="s">
        <v>33</v>
      </c>
      <c r="I792" t="s">
        <v>59</v>
      </c>
      <c r="J792" s="56" t="s">
        <v>499</v>
      </c>
      <c r="K792">
        <v>151</v>
      </c>
    </row>
    <row r="793" spans="1:11" x14ac:dyDescent="0.25">
      <c r="A793" s="37" t="s">
        <v>536</v>
      </c>
      <c r="B793" s="37" t="s">
        <v>632</v>
      </c>
      <c r="C793" t="s">
        <v>536</v>
      </c>
      <c r="D793" t="s">
        <v>5</v>
      </c>
      <c r="E793" t="s">
        <v>515</v>
      </c>
      <c r="F793" t="s">
        <v>10</v>
      </c>
      <c r="G793" t="s">
        <v>513</v>
      </c>
      <c r="H793" t="s">
        <v>33</v>
      </c>
      <c r="I793" t="s">
        <v>59</v>
      </c>
      <c r="J793" s="56" t="s">
        <v>500</v>
      </c>
      <c r="K793">
        <v>2</v>
      </c>
    </row>
    <row r="794" spans="1:11" x14ac:dyDescent="0.25">
      <c r="A794" s="37" t="s">
        <v>536</v>
      </c>
      <c r="B794" s="37" t="s">
        <v>632</v>
      </c>
      <c r="C794" t="s">
        <v>536</v>
      </c>
      <c r="D794" t="s">
        <v>5</v>
      </c>
      <c r="E794" t="s">
        <v>515</v>
      </c>
      <c r="F794" t="s">
        <v>10</v>
      </c>
      <c r="G794" t="s">
        <v>513</v>
      </c>
      <c r="H794" t="s">
        <v>33</v>
      </c>
      <c r="I794" t="s">
        <v>59</v>
      </c>
      <c r="J794" s="56" t="s">
        <v>501</v>
      </c>
      <c r="K794">
        <v>220</v>
      </c>
    </row>
    <row r="795" spans="1:11" x14ac:dyDescent="0.25">
      <c r="A795" s="37" t="s">
        <v>536</v>
      </c>
      <c r="B795" s="37" t="s">
        <v>632</v>
      </c>
      <c r="C795" t="s">
        <v>536</v>
      </c>
      <c r="D795" t="s">
        <v>5</v>
      </c>
      <c r="E795" t="s">
        <v>515</v>
      </c>
      <c r="F795" t="s">
        <v>10</v>
      </c>
      <c r="G795" t="s">
        <v>513</v>
      </c>
      <c r="H795" t="s">
        <v>33</v>
      </c>
      <c r="I795" t="s">
        <v>59</v>
      </c>
      <c r="J795" s="56" t="s">
        <v>502</v>
      </c>
      <c r="K795">
        <v>108</v>
      </c>
    </row>
    <row r="796" spans="1:11" x14ac:dyDescent="0.25">
      <c r="A796" s="37" t="s">
        <v>536</v>
      </c>
      <c r="B796" s="37" t="s">
        <v>632</v>
      </c>
      <c r="C796" t="s">
        <v>536</v>
      </c>
      <c r="D796" t="s">
        <v>5</v>
      </c>
      <c r="E796" t="s">
        <v>515</v>
      </c>
      <c r="F796" t="s">
        <v>10</v>
      </c>
      <c r="G796" t="s">
        <v>513</v>
      </c>
      <c r="H796" t="s">
        <v>33</v>
      </c>
      <c r="I796" t="s">
        <v>59</v>
      </c>
      <c r="J796" s="56" t="s">
        <v>503</v>
      </c>
      <c r="K796">
        <v>74</v>
      </c>
    </row>
    <row r="797" spans="1:11" x14ac:dyDescent="0.25">
      <c r="A797" s="37" t="s">
        <v>536</v>
      </c>
      <c r="B797" s="37" t="s">
        <v>632</v>
      </c>
      <c r="C797" t="s">
        <v>536</v>
      </c>
      <c r="D797" t="s">
        <v>5</v>
      </c>
      <c r="E797" t="s">
        <v>515</v>
      </c>
      <c r="F797" t="s">
        <v>10</v>
      </c>
      <c r="G797" t="s">
        <v>513</v>
      </c>
      <c r="H797" t="s">
        <v>33</v>
      </c>
      <c r="I797" t="s">
        <v>59</v>
      </c>
      <c r="J797" s="56" t="s">
        <v>504</v>
      </c>
      <c r="K797">
        <v>201</v>
      </c>
    </row>
    <row r="798" spans="1:11" x14ac:dyDescent="0.25">
      <c r="A798" s="37" t="s">
        <v>536</v>
      </c>
      <c r="B798" s="37" t="s">
        <v>632</v>
      </c>
      <c r="C798" t="s">
        <v>536</v>
      </c>
      <c r="D798" t="s">
        <v>5</v>
      </c>
      <c r="E798" t="s">
        <v>515</v>
      </c>
      <c r="F798" t="s">
        <v>10</v>
      </c>
      <c r="G798" t="s">
        <v>513</v>
      </c>
      <c r="H798" t="s">
        <v>33</v>
      </c>
      <c r="I798" t="s">
        <v>59</v>
      </c>
      <c r="J798" s="56" t="s">
        <v>505</v>
      </c>
      <c r="K798">
        <v>40</v>
      </c>
    </row>
    <row r="799" spans="1:11" x14ac:dyDescent="0.25">
      <c r="A799" s="37" t="s">
        <v>536</v>
      </c>
      <c r="B799" s="37" t="s">
        <v>632</v>
      </c>
      <c r="C799" t="s">
        <v>536</v>
      </c>
      <c r="D799" t="s">
        <v>5</v>
      </c>
      <c r="E799" t="s">
        <v>515</v>
      </c>
      <c r="F799" t="s">
        <v>10</v>
      </c>
      <c r="G799" t="s">
        <v>513</v>
      </c>
      <c r="H799" t="s">
        <v>33</v>
      </c>
      <c r="I799" t="s">
        <v>59</v>
      </c>
      <c r="J799" s="56" t="s">
        <v>506</v>
      </c>
      <c r="K799">
        <v>284</v>
      </c>
    </row>
    <row r="800" spans="1:11" x14ac:dyDescent="0.25">
      <c r="A800" s="37" t="s">
        <v>536</v>
      </c>
      <c r="B800" s="37" t="s">
        <v>632</v>
      </c>
      <c r="C800" t="s">
        <v>536</v>
      </c>
      <c r="D800" t="s">
        <v>5</v>
      </c>
      <c r="E800" t="s">
        <v>515</v>
      </c>
      <c r="F800" t="s">
        <v>10</v>
      </c>
      <c r="G800" t="s">
        <v>513</v>
      </c>
      <c r="H800" t="s">
        <v>33</v>
      </c>
      <c r="I800" t="s">
        <v>59</v>
      </c>
      <c r="J800" s="56" t="s">
        <v>507</v>
      </c>
      <c r="K800">
        <v>61</v>
      </c>
    </row>
    <row r="801" spans="1:11" x14ac:dyDescent="0.25">
      <c r="A801" s="37" t="s">
        <v>536</v>
      </c>
      <c r="B801" s="37" t="s">
        <v>632</v>
      </c>
      <c r="C801" t="s">
        <v>536</v>
      </c>
      <c r="D801" t="s">
        <v>5</v>
      </c>
      <c r="E801" t="s">
        <v>515</v>
      </c>
      <c r="F801" t="s">
        <v>10</v>
      </c>
      <c r="G801" t="s">
        <v>513</v>
      </c>
      <c r="H801" t="s">
        <v>33</v>
      </c>
      <c r="I801" t="s">
        <v>59</v>
      </c>
      <c r="J801" s="56" t="s">
        <v>508</v>
      </c>
      <c r="K801">
        <v>4</v>
      </c>
    </row>
    <row r="802" spans="1:11" x14ac:dyDescent="0.25">
      <c r="A802" s="37" t="s">
        <v>536</v>
      </c>
      <c r="B802" s="37" t="s">
        <v>632</v>
      </c>
      <c r="C802" t="s">
        <v>536</v>
      </c>
      <c r="D802" t="s">
        <v>18</v>
      </c>
      <c r="E802" t="s">
        <v>511</v>
      </c>
      <c r="F802" t="s">
        <v>10</v>
      </c>
      <c r="G802" t="s">
        <v>513</v>
      </c>
      <c r="H802" t="s">
        <v>51</v>
      </c>
      <c r="I802" t="s">
        <v>184</v>
      </c>
      <c r="J802" s="56">
        <v>1</v>
      </c>
      <c r="K802">
        <v>5638</v>
      </c>
    </row>
    <row r="803" spans="1:11" x14ac:dyDescent="0.25">
      <c r="A803" s="37" t="s">
        <v>536</v>
      </c>
      <c r="B803" s="37" t="s">
        <v>632</v>
      </c>
      <c r="C803" t="s">
        <v>536</v>
      </c>
      <c r="D803" t="s">
        <v>18</v>
      </c>
      <c r="E803" t="s">
        <v>511</v>
      </c>
      <c r="F803" t="s">
        <v>10</v>
      </c>
      <c r="G803" t="s">
        <v>513</v>
      </c>
      <c r="H803" t="s">
        <v>51</v>
      </c>
      <c r="I803" t="s">
        <v>184</v>
      </c>
      <c r="J803" s="56">
        <v>2</v>
      </c>
      <c r="K803">
        <v>1015</v>
      </c>
    </row>
    <row r="804" spans="1:11" x14ac:dyDescent="0.25">
      <c r="A804" s="37" t="s">
        <v>536</v>
      </c>
      <c r="B804" s="37" t="s">
        <v>632</v>
      </c>
      <c r="C804" t="s">
        <v>536</v>
      </c>
      <c r="D804" t="s">
        <v>18</v>
      </c>
      <c r="E804" t="s">
        <v>511</v>
      </c>
      <c r="F804" t="s">
        <v>10</v>
      </c>
      <c r="G804" t="s">
        <v>513</v>
      </c>
      <c r="H804" t="s">
        <v>51</v>
      </c>
      <c r="I804" t="s">
        <v>184</v>
      </c>
      <c r="J804" s="56" t="s">
        <v>495</v>
      </c>
      <c r="K804">
        <v>517</v>
      </c>
    </row>
    <row r="805" spans="1:11" x14ac:dyDescent="0.25">
      <c r="A805" s="37" t="s">
        <v>536</v>
      </c>
      <c r="B805" s="37" t="s">
        <v>632</v>
      </c>
      <c r="C805" t="s">
        <v>536</v>
      </c>
      <c r="D805" t="s">
        <v>18</v>
      </c>
      <c r="E805" t="s">
        <v>511</v>
      </c>
      <c r="F805" t="s">
        <v>10</v>
      </c>
      <c r="G805" t="s">
        <v>513</v>
      </c>
      <c r="H805" t="s">
        <v>51</v>
      </c>
      <c r="I805" t="s">
        <v>184</v>
      </c>
      <c r="J805" s="56" t="s">
        <v>496</v>
      </c>
      <c r="K805">
        <v>219</v>
      </c>
    </row>
    <row r="806" spans="1:11" x14ac:dyDescent="0.25">
      <c r="A806" s="37" t="s">
        <v>536</v>
      </c>
      <c r="B806" s="37" t="s">
        <v>632</v>
      </c>
      <c r="C806" t="s">
        <v>536</v>
      </c>
      <c r="D806" t="s">
        <v>18</v>
      </c>
      <c r="E806" t="s">
        <v>511</v>
      </c>
      <c r="F806" t="s">
        <v>10</v>
      </c>
      <c r="G806" t="s">
        <v>513</v>
      </c>
      <c r="H806" t="s">
        <v>51</v>
      </c>
      <c r="I806" t="s">
        <v>184</v>
      </c>
      <c r="J806" s="56" t="s">
        <v>497</v>
      </c>
      <c r="K806">
        <v>69</v>
      </c>
    </row>
    <row r="807" spans="1:11" x14ac:dyDescent="0.25">
      <c r="A807" s="37" t="s">
        <v>536</v>
      </c>
      <c r="B807" s="37" t="s">
        <v>632</v>
      </c>
      <c r="C807" t="s">
        <v>536</v>
      </c>
      <c r="D807" t="s">
        <v>18</v>
      </c>
      <c r="E807" t="s">
        <v>511</v>
      </c>
      <c r="F807" t="s">
        <v>10</v>
      </c>
      <c r="G807" t="s">
        <v>513</v>
      </c>
      <c r="H807" t="s">
        <v>51</v>
      </c>
      <c r="I807" t="s">
        <v>184</v>
      </c>
      <c r="J807" s="56" t="s">
        <v>498</v>
      </c>
      <c r="K807">
        <v>81</v>
      </c>
    </row>
    <row r="808" spans="1:11" x14ac:dyDescent="0.25">
      <c r="A808" s="37" t="s">
        <v>536</v>
      </c>
      <c r="B808" s="37" t="s">
        <v>632</v>
      </c>
      <c r="C808" t="s">
        <v>536</v>
      </c>
      <c r="D808" t="s">
        <v>18</v>
      </c>
      <c r="E808" t="s">
        <v>511</v>
      </c>
      <c r="F808" t="s">
        <v>10</v>
      </c>
      <c r="G808" t="s">
        <v>513</v>
      </c>
      <c r="H808" t="s">
        <v>51</v>
      </c>
      <c r="I808" t="s">
        <v>184</v>
      </c>
      <c r="J808" s="56" t="s">
        <v>499</v>
      </c>
      <c r="K808">
        <v>124</v>
      </c>
    </row>
    <row r="809" spans="1:11" x14ac:dyDescent="0.25">
      <c r="A809" s="37" t="s">
        <v>536</v>
      </c>
      <c r="B809" s="37" t="s">
        <v>632</v>
      </c>
      <c r="C809" t="s">
        <v>536</v>
      </c>
      <c r="D809" t="s">
        <v>18</v>
      </c>
      <c r="E809" t="s">
        <v>511</v>
      </c>
      <c r="F809" t="s">
        <v>10</v>
      </c>
      <c r="G809" t="s">
        <v>513</v>
      </c>
      <c r="H809" t="s">
        <v>51</v>
      </c>
      <c r="I809" t="s">
        <v>184</v>
      </c>
      <c r="J809" s="56" t="s">
        <v>500</v>
      </c>
      <c r="K809">
        <v>5</v>
      </c>
    </row>
    <row r="810" spans="1:11" x14ac:dyDescent="0.25">
      <c r="A810" s="37" t="s">
        <v>536</v>
      </c>
      <c r="B810" s="37" t="s">
        <v>632</v>
      </c>
      <c r="C810" t="s">
        <v>536</v>
      </c>
      <c r="D810" t="s">
        <v>18</v>
      </c>
      <c r="E810" t="s">
        <v>511</v>
      </c>
      <c r="F810" t="s">
        <v>10</v>
      </c>
      <c r="G810" t="s">
        <v>513</v>
      </c>
      <c r="H810" t="s">
        <v>51</v>
      </c>
      <c r="I810" t="s">
        <v>184</v>
      </c>
      <c r="J810" s="56" t="s">
        <v>501</v>
      </c>
      <c r="K810">
        <v>257</v>
      </c>
    </row>
    <row r="811" spans="1:11" x14ac:dyDescent="0.25">
      <c r="A811" s="37" t="s">
        <v>536</v>
      </c>
      <c r="B811" s="37" t="s">
        <v>632</v>
      </c>
      <c r="C811" t="s">
        <v>536</v>
      </c>
      <c r="D811" t="s">
        <v>18</v>
      </c>
      <c r="E811" t="s">
        <v>511</v>
      </c>
      <c r="F811" t="s">
        <v>10</v>
      </c>
      <c r="G811" t="s">
        <v>513</v>
      </c>
      <c r="H811" t="s">
        <v>51</v>
      </c>
      <c r="I811" t="s">
        <v>184</v>
      </c>
      <c r="J811" s="56" t="s">
        <v>502</v>
      </c>
      <c r="K811">
        <v>98</v>
      </c>
    </row>
    <row r="812" spans="1:11" x14ac:dyDescent="0.25">
      <c r="A812" s="37" t="s">
        <v>536</v>
      </c>
      <c r="B812" s="37" t="s">
        <v>632</v>
      </c>
      <c r="C812" t="s">
        <v>536</v>
      </c>
      <c r="D812" t="s">
        <v>18</v>
      </c>
      <c r="E812" t="s">
        <v>511</v>
      </c>
      <c r="F812" t="s">
        <v>10</v>
      </c>
      <c r="G812" t="s">
        <v>513</v>
      </c>
      <c r="H812" t="s">
        <v>51</v>
      </c>
      <c r="I812" t="s">
        <v>184</v>
      </c>
      <c r="J812" s="56" t="s">
        <v>503</v>
      </c>
      <c r="K812">
        <v>74</v>
      </c>
    </row>
    <row r="813" spans="1:11" x14ac:dyDescent="0.25">
      <c r="A813" s="37" t="s">
        <v>536</v>
      </c>
      <c r="B813" s="37" t="s">
        <v>632</v>
      </c>
      <c r="C813" t="s">
        <v>536</v>
      </c>
      <c r="D813" t="s">
        <v>18</v>
      </c>
      <c r="E813" t="s">
        <v>511</v>
      </c>
      <c r="F813" t="s">
        <v>10</v>
      </c>
      <c r="G813" t="s">
        <v>513</v>
      </c>
      <c r="H813" t="s">
        <v>51</v>
      </c>
      <c r="I813" t="s">
        <v>184</v>
      </c>
      <c r="J813" s="56" t="s">
        <v>504</v>
      </c>
      <c r="K813">
        <v>174</v>
      </c>
    </row>
    <row r="814" spans="1:11" x14ac:dyDescent="0.25">
      <c r="A814" s="37" t="s">
        <v>536</v>
      </c>
      <c r="B814" s="37" t="s">
        <v>632</v>
      </c>
      <c r="C814" t="s">
        <v>536</v>
      </c>
      <c r="D814" t="s">
        <v>18</v>
      </c>
      <c r="E814" t="s">
        <v>511</v>
      </c>
      <c r="F814" t="s">
        <v>10</v>
      </c>
      <c r="G814" t="s">
        <v>513</v>
      </c>
      <c r="H814" t="s">
        <v>51</v>
      </c>
      <c r="I814" t="s">
        <v>184</v>
      </c>
      <c r="J814" s="56" t="s">
        <v>505</v>
      </c>
      <c r="K814">
        <v>60</v>
      </c>
    </row>
    <row r="815" spans="1:11" x14ac:dyDescent="0.25">
      <c r="A815" s="37" t="s">
        <v>536</v>
      </c>
      <c r="B815" s="37" t="s">
        <v>632</v>
      </c>
      <c r="C815" t="s">
        <v>536</v>
      </c>
      <c r="D815" t="s">
        <v>18</v>
      </c>
      <c r="E815" t="s">
        <v>511</v>
      </c>
      <c r="F815" t="s">
        <v>10</v>
      </c>
      <c r="G815" t="s">
        <v>513</v>
      </c>
      <c r="H815" t="s">
        <v>51</v>
      </c>
      <c r="I815" t="s">
        <v>184</v>
      </c>
      <c r="J815" s="56" t="s">
        <v>506</v>
      </c>
      <c r="K815">
        <v>280</v>
      </c>
    </row>
    <row r="816" spans="1:11" x14ac:dyDescent="0.25">
      <c r="A816" s="37" t="s">
        <v>536</v>
      </c>
      <c r="B816" s="37" t="s">
        <v>632</v>
      </c>
      <c r="C816" t="s">
        <v>536</v>
      </c>
      <c r="D816" t="s">
        <v>18</v>
      </c>
      <c r="E816" t="s">
        <v>511</v>
      </c>
      <c r="F816" t="s">
        <v>10</v>
      </c>
      <c r="G816" t="s">
        <v>513</v>
      </c>
      <c r="H816" t="s">
        <v>51</v>
      </c>
      <c r="I816" t="s">
        <v>184</v>
      </c>
      <c r="J816" s="56" t="s">
        <v>507</v>
      </c>
      <c r="K816">
        <v>70</v>
      </c>
    </row>
    <row r="817" spans="1:11" x14ac:dyDescent="0.25">
      <c r="A817" s="37" t="s">
        <v>536</v>
      </c>
      <c r="B817" s="37" t="s">
        <v>632</v>
      </c>
      <c r="C817" t="s">
        <v>536</v>
      </c>
      <c r="D817" t="s">
        <v>18</v>
      </c>
      <c r="E817" t="s">
        <v>511</v>
      </c>
      <c r="F817" t="s">
        <v>10</v>
      </c>
      <c r="G817" t="s">
        <v>513</v>
      </c>
      <c r="H817" t="s">
        <v>51</v>
      </c>
      <c r="I817" t="s">
        <v>184</v>
      </c>
      <c r="J817" s="56" t="s">
        <v>508</v>
      </c>
      <c r="K817">
        <v>2</v>
      </c>
    </row>
    <row r="818" spans="1:11" x14ac:dyDescent="0.25">
      <c r="A818" s="37" t="s">
        <v>536</v>
      </c>
      <c r="B818" s="37" t="s">
        <v>632</v>
      </c>
      <c r="C818" t="s">
        <v>536</v>
      </c>
      <c r="D818" t="s">
        <v>8</v>
      </c>
      <c r="E818" t="s">
        <v>493</v>
      </c>
      <c r="F818" t="s">
        <v>10</v>
      </c>
      <c r="G818" t="s">
        <v>513</v>
      </c>
      <c r="H818" t="s">
        <v>295</v>
      </c>
      <c r="I818" t="s">
        <v>98</v>
      </c>
      <c r="J818" s="56">
        <v>1</v>
      </c>
      <c r="K818">
        <v>6416</v>
      </c>
    </row>
    <row r="819" spans="1:11" x14ac:dyDescent="0.25">
      <c r="A819" s="37" t="s">
        <v>536</v>
      </c>
      <c r="B819" s="37" t="s">
        <v>632</v>
      </c>
      <c r="C819" t="s">
        <v>536</v>
      </c>
      <c r="D819" t="s">
        <v>8</v>
      </c>
      <c r="E819" t="s">
        <v>493</v>
      </c>
      <c r="F819" t="s">
        <v>10</v>
      </c>
      <c r="G819" t="s">
        <v>513</v>
      </c>
      <c r="H819" t="s">
        <v>295</v>
      </c>
      <c r="I819" t="s">
        <v>98</v>
      </c>
      <c r="J819" s="56">
        <v>2</v>
      </c>
      <c r="K819">
        <v>1155</v>
      </c>
    </row>
    <row r="820" spans="1:11" x14ac:dyDescent="0.25">
      <c r="A820" s="37" t="s">
        <v>536</v>
      </c>
      <c r="B820" s="37" t="s">
        <v>632</v>
      </c>
      <c r="C820" t="s">
        <v>536</v>
      </c>
      <c r="D820" t="s">
        <v>8</v>
      </c>
      <c r="E820" t="s">
        <v>493</v>
      </c>
      <c r="F820" t="s">
        <v>10</v>
      </c>
      <c r="G820" t="s">
        <v>513</v>
      </c>
      <c r="H820" t="s">
        <v>295</v>
      </c>
      <c r="I820" t="s">
        <v>98</v>
      </c>
      <c r="J820" s="56" t="s">
        <v>495</v>
      </c>
      <c r="K820">
        <v>549</v>
      </c>
    </row>
    <row r="821" spans="1:11" x14ac:dyDescent="0.25">
      <c r="A821" s="37" t="s">
        <v>536</v>
      </c>
      <c r="B821" s="37" t="s">
        <v>632</v>
      </c>
      <c r="C821" t="s">
        <v>536</v>
      </c>
      <c r="D821" t="s">
        <v>8</v>
      </c>
      <c r="E821" t="s">
        <v>493</v>
      </c>
      <c r="F821" t="s">
        <v>10</v>
      </c>
      <c r="G821" t="s">
        <v>513</v>
      </c>
      <c r="H821" t="s">
        <v>295</v>
      </c>
      <c r="I821" t="s">
        <v>98</v>
      </c>
      <c r="J821" s="56" t="s">
        <v>496</v>
      </c>
      <c r="K821">
        <v>260</v>
      </c>
    </row>
    <row r="822" spans="1:11" x14ac:dyDescent="0.25">
      <c r="A822" s="37" t="s">
        <v>536</v>
      </c>
      <c r="B822" s="37" t="s">
        <v>632</v>
      </c>
      <c r="C822" t="s">
        <v>536</v>
      </c>
      <c r="D822" t="s">
        <v>8</v>
      </c>
      <c r="E822" t="s">
        <v>493</v>
      </c>
      <c r="F822" t="s">
        <v>10</v>
      </c>
      <c r="G822" t="s">
        <v>513</v>
      </c>
      <c r="H822" t="s">
        <v>295</v>
      </c>
      <c r="I822" t="s">
        <v>98</v>
      </c>
      <c r="J822" s="56" t="s">
        <v>497</v>
      </c>
      <c r="K822">
        <v>94</v>
      </c>
    </row>
    <row r="823" spans="1:11" x14ac:dyDescent="0.25">
      <c r="A823" s="37" t="s">
        <v>536</v>
      </c>
      <c r="B823" s="37" t="s">
        <v>632</v>
      </c>
      <c r="C823" t="s">
        <v>536</v>
      </c>
      <c r="D823" t="s">
        <v>8</v>
      </c>
      <c r="E823" t="s">
        <v>493</v>
      </c>
      <c r="F823" t="s">
        <v>10</v>
      </c>
      <c r="G823" t="s">
        <v>513</v>
      </c>
      <c r="H823" t="s">
        <v>295</v>
      </c>
      <c r="I823" t="s">
        <v>98</v>
      </c>
      <c r="J823" s="56" t="s">
        <v>498</v>
      </c>
      <c r="K823">
        <v>90</v>
      </c>
    </row>
    <row r="824" spans="1:11" x14ac:dyDescent="0.25">
      <c r="A824" s="37" t="s">
        <v>536</v>
      </c>
      <c r="B824" s="37" t="s">
        <v>632</v>
      </c>
      <c r="C824" t="s">
        <v>536</v>
      </c>
      <c r="D824" t="s">
        <v>8</v>
      </c>
      <c r="E824" t="s">
        <v>493</v>
      </c>
      <c r="F824" t="s">
        <v>10</v>
      </c>
      <c r="G824" t="s">
        <v>513</v>
      </c>
      <c r="H824" t="s">
        <v>295</v>
      </c>
      <c r="I824" t="s">
        <v>98</v>
      </c>
      <c r="J824" s="56" t="s">
        <v>499</v>
      </c>
      <c r="K824">
        <v>160</v>
      </c>
    </row>
    <row r="825" spans="1:11" x14ac:dyDescent="0.25">
      <c r="A825" s="37" t="s">
        <v>536</v>
      </c>
      <c r="B825" s="37" t="s">
        <v>632</v>
      </c>
      <c r="C825" t="s">
        <v>536</v>
      </c>
      <c r="D825" t="s">
        <v>8</v>
      </c>
      <c r="E825" t="s">
        <v>493</v>
      </c>
      <c r="F825" t="s">
        <v>10</v>
      </c>
      <c r="G825" t="s">
        <v>513</v>
      </c>
      <c r="H825" t="s">
        <v>295</v>
      </c>
      <c r="I825" t="s">
        <v>98</v>
      </c>
      <c r="J825" s="56" t="s">
        <v>500</v>
      </c>
      <c r="K825">
        <v>2</v>
      </c>
    </row>
    <row r="826" spans="1:11" x14ac:dyDescent="0.25">
      <c r="A826" s="37" t="s">
        <v>536</v>
      </c>
      <c r="B826" s="37" t="s">
        <v>632</v>
      </c>
      <c r="C826" t="s">
        <v>536</v>
      </c>
      <c r="D826" t="s">
        <v>8</v>
      </c>
      <c r="E826" t="s">
        <v>493</v>
      </c>
      <c r="F826" t="s">
        <v>10</v>
      </c>
      <c r="G826" t="s">
        <v>513</v>
      </c>
      <c r="H826" t="s">
        <v>295</v>
      </c>
      <c r="I826" t="s">
        <v>98</v>
      </c>
      <c r="J826" s="56" t="s">
        <v>501</v>
      </c>
      <c r="K826">
        <v>223</v>
      </c>
    </row>
    <row r="827" spans="1:11" x14ac:dyDescent="0.25">
      <c r="A827" s="37" t="s">
        <v>536</v>
      </c>
      <c r="B827" s="37" t="s">
        <v>632</v>
      </c>
      <c r="C827" t="s">
        <v>536</v>
      </c>
      <c r="D827" t="s">
        <v>8</v>
      </c>
      <c r="E827" t="s">
        <v>493</v>
      </c>
      <c r="F827" t="s">
        <v>10</v>
      </c>
      <c r="G827" t="s">
        <v>513</v>
      </c>
      <c r="H827" t="s">
        <v>295</v>
      </c>
      <c r="I827" t="s">
        <v>98</v>
      </c>
      <c r="J827" s="56" t="s">
        <v>502</v>
      </c>
      <c r="K827">
        <v>122</v>
      </c>
    </row>
    <row r="828" spans="1:11" x14ac:dyDescent="0.25">
      <c r="A828" s="37" t="s">
        <v>536</v>
      </c>
      <c r="B828" s="37" t="s">
        <v>632</v>
      </c>
      <c r="C828" t="s">
        <v>536</v>
      </c>
      <c r="D828" t="s">
        <v>8</v>
      </c>
      <c r="E828" t="s">
        <v>493</v>
      </c>
      <c r="F828" t="s">
        <v>10</v>
      </c>
      <c r="G828" t="s">
        <v>513</v>
      </c>
      <c r="H828" t="s">
        <v>295</v>
      </c>
      <c r="I828" t="s">
        <v>98</v>
      </c>
      <c r="J828" s="56" t="s">
        <v>503</v>
      </c>
      <c r="K828">
        <v>86</v>
      </c>
    </row>
    <row r="829" spans="1:11" x14ac:dyDescent="0.25">
      <c r="A829" s="37" t="s">
        <v>536</v>
      </c>
      <c r="B829" s="37" t="s">
        <v>632</v>
      </c>
      <c r="C829" t="s">
        <v>536</v>
      </c>
      <c r="D829" t="s">
        <v>8</v>
      </c>
      <c r="E829" t="s">
        <v>493</v>
      </c>
      <c r="F829" t="s">
        <v>10</v>
      </c>
      <c r="G829" t="s">
        <v>513</v>
      </c>
      <c r="H829" t="s">
        <v>295</v>
      </c>
      <c r="I829" t="s">
        <v>98</v>
      </c>
      <c r="J829" s="56" t="s">
        <v>504</v>
      </c>
      <c r="K829">
        <v>241</v>
      </c>
    </row>
    <row r="830" spans="1:11" x14ac:dyDescent="0.25">
      <c r="A830" s="37" t="s">
        <v>536</v>
      </c>
      <c r="B830" s="37" t="s">
        <v>632</v>
      </c>
      <c r="C830" t="s">
        <v>536</v>
      </c>
      <c r="D830" t="s">
        <v>8</v>
      </c>
      <c r="E830" t="s">
        <v>493</v>
      </c>
      <c r="F830" t="s">
        <v>10</v>
      </c>
      <c r="G830" t="s">
        <v>513</v>
      </c>
      <c r="H830" t="s">
        <v>295</v>
      </c>
      <c r="I830" t="s">
        <v>98</v>
      </c>
      <c r="J830" s="56" t="s">
        <v>505</v>
      </c>
      <c r="K830">
        <v>39</v>
      </c>
    </row>
    <row r="831" spans="1:11" x14ac:dyDescent="0.25">
      <c r="A831" s="37" t="s">
        <v>536</v>
      </c>
      <c r="B831" s="37" t="s">
        <v>632</v>
      </c>
      <c r="C831" t="s">
        <v>536</v>
      </c>
      <c r="D831" t="s">
        <v>8</v>
      </c>
      <c r="E831" t="s">
        <v>493</v>
      </c>
      <c r="F831" t="s">
        <v>10</v>
      </c>
      <c r="G831" t="s">
        <v>513</v>
      </c>
      <c r="H831" t="s">
        <v>295</v>
      </c>
      <c r="I831" t="s">
        <v>98</v>
      </c>
      <c r="J831" s="56" t="s">
        <v>506</v>
      </c>
      <c r="K831">
        <v>345</v>
      </c>
    </row>
    <row r="832" spans="1:11" x14ac:dyDescent="0.25">
      <c r="A832" s="37" t="s">
        <v>536</v>
      </c>
      <c r="B832" s="37" t="s">
        <v>632</v>
      </c>
      <c r="C832" t="s">
        <v>536</v>
      </c>
      <c r="D832" t="s">
        <v>8</v>
      </c>
      <c r="E832" t="s">
        <v>493</v>
      </c>
      <c r="F832" t="s">
        <v>10</v>
      </c>
      <c r="G832" t="s">
        <v>513</v>
      </c>
      <c r="H832" t="s">
        <v>295</v>
      </c>
      <c r="I832" t="s">
        <v>98</v>
      </c>
      <c r="J832" s="56" t="s">
        <v>507</v>
      </c>
      <c r="K832">
        <v>87</v>
      </c>
    </row>
    <row r="833" spans="1:11" x14ac:dyDescent="0.25">
      <c r="A833" s="37" t="s">
        <v>536</v>
      </c>
      <c r="B833" s="37" t="s">
        <v>632</v>
      </c>
      <c r="C833" t="s">
        <v>536</v>
      </c>
      <c r="D833" t="s">
        <v>8</v>
      </c>
      <c r="E833" t="s">
        <v>493</v>
      </c>
      <c r="F833" t="s">
        <v>10</v>
      </c>
      <c r="G833" t="s">
        <v>513</v>
      </c>
      <c r="H833" t="s">
        <v>295</v>
      </c>
      <c r="I833" t="s">
        <v>98</v>
      </c>
      <c r="J833" s="56" t="s">
        <v>508</v>
      </c>
      <c r="K833">
        <v>12</v>
      </c>
    </row>
    <row r="834" spans="1:11" x14ac:dyDescent="0.25">
      <c r="A834" s="37" t="s">
        <v>536</v>
      </c>
      <c r="B834" s="37" t="s">
        <v>632</v>
      </c>
      <c r="C834" t="s">
        <v>536</v>
      </c>
      <c r="D834" t="s">
        <v>18</v>
      </c>
      <c r="E834" t="s">
        <v>511</v>
      </c>
      <c r="F834" t="s">
        <v>10</v>
      </c>
      <c r="G834" t="s">
        <v>513</v>
      </c>
      <c r="H834" t="s">
        <v>453</v>
      </c>
      <c r="I834" t="s">
        <v>454</v>
      </c>
      <c r="J834" s="56">
        <v>1</v>
      </c>
      <c r="K834">
        <v>6666</v>
      </c>
    </row>
    <row r="835" spans="1:11" x14ac:dyDescent="0.25">
      <c r="A835" s="37" t="s">
        <v>536</v>
      </c>
      <c r="B835" s="37" t="s">
        <v>632</v>
      </c>
      <c r="C835" t="s">
        <v>536</v>
      </c>
      <c r="D835" t="s">
        <v>18</v>
      </c>
      <c r="E835" t="s">
        <v>511</v>
      </c>
      <c r="F835" t="s">
        <v>10</v>
      </c>
      <c r="G835" t="s">
        <v>513</v>
      </c>
      <c r="H835" t="s">
        <v>453</v>
      </c>
      <c r="I835" t="s">
        <v>454</v>
      </c>
      <c r="J835" s="56">
        <v>2</v>
      </c>
      <c r="K835">
        <v>1200</v>
      </c>
    </row>
    <row r="836" spans="1:11" x14ac:dyDescent="0.25">
      <c r="A836" s="37" t="s">
        <v>536</v>
      </c>
      <c r="B836" s="37" t="s">
        <v>632</v>
      </c>
      <c r="C836" t="s">
        <v>536</v>
      </c>
      <c r="D836" t="s">
        <v>18</v>
      </c>
      <c r="E836" t="s">
        <v>511</v>
      </c>
      <c r="F836" t="s">
        <v>10</v>
      </c>
      <c r="G836" t="s">
        <v>513</v>
      </c>
      <c r="H836" t="s">
        <v>453</v>
      </c>
      <c r="I836" t="s">
        <v>454</v>
      </c>
      <c r="J836" s="56" t="s">
        <v>495</v>
      </c>
      <c r="K836">
        <v>518</v>
      </c>
    </row>
    <row r="837" spans="1:11" x14ac:dyDescent="0.25">
      <c r="A837" s="37" t="s">
        <v>536</v>
      </c>
      <c r="B837" s="37" t="s">
        <v>632</v>
      </c>
      <c r="C837" t="s">
        <v>536</v>
      </c>
      <c r="D837" t="s">
        <v>18</v>
      </c>
      <c r="E837" t="s">
        <v>511</v>
      </c>
      <c r="F837" t="s">
        <v>10</v>
      </c>
      <c r="G837" t="s">
        <v>513</v>
      </c>
      <c r="H837" t="s">
        <v>453</v>
      </c>
      <c r="I837" t="s">
        <v>454</v>
      </c>
      <c r="J837" s="56" t="s">
        <v>496</v>
      </c>
      <c r="K837">
        <v>199</v>
      </c>
    </row>
    <row r="838" spans="1:11" x14ac:dyDescent="0.25">
      <c r="A838" s="37" t="s">
        <v>536</v>
      </c>
      <c r="B838" s="37" t="s">
        <v>632</v>
      </c>
      <c r="C838" t="s">
        <v>536</v>
      </c>
      <c r="D838" t="s">
        <v>18</v>
      </c>
      <c r="E838" t="s">
        <v>511</v>
      </c>
      <c r="F838" t="s">
        <v>10</v>
      </c>
      <c r="G838" t="s">
        <v>513</v>
      </c>
      <c r="H838" t="s">
        <v>453</v>
      </c>
      <c r="I838" t="s">
        <v>454</v>
      </c>
      <c r="J838" s="56" t="s">
        <v>497</v>
      </c>
      <c r="K838">
        <v>100</v>
      </c>
    </row>
    <row r="839" spans="1:11" x14ac:dyDescent="0.25">
      <c r="A839" s="37" t="s">
        <v>536</v>
      </c>
      <c r="B839" s="37" t="s">
        <v>632</v>
      </c>
      <c r="C839" t="s">
        <v>536</v>
      </c>
      <c r="D839" t="s">
        <v>18</v>
      </c>
      <c r="E839" t="s">
        <v>511</v>
      </c>
      <c r="F839" t="s">
        <v>10</v>
      </c>
      <c r="G839" t="s">
        <v>513</v>
      </c>
      <c r="H839" t="s">
        <v>453</v>
      </c>
      <c r="I839" t="s">
        <v>454</v>
      </c>
      <c r="J839" s="56" t="s">
        <v>498</v>
      </c>
      <c r="K839">
        <v>112</v>
      </c>
    </row>
    <row r="840" spans="1:11" x14ac:dyDescent="0.25">
      <c r="A840" s="37" t="s">
        <v>536</v>
      </c>
      <c r="B840" s="37" t="s">
        <v>632</v>
      </c>
      <c r="C840" t="s">
        <v>536</v>
      </c>
      <c r="D840" t="s">
        <v>18</v>
      </c>
      <c r="E840" t="s">
        <v>511</v>
      </c>
      <c r="F840" t="s">
        <v>10</v>
      </c>
      <c r="G840" t="s">
        <v>513</v>
      </c>
      <c r="H840" t="s">
        <v>453</v>
      </c>
      <c r="I840" t="s">
        <v>454</v>
      </c>
      <c r="J840" s="56" t="s">
        <v>499</v>
      </c>
      <c r="K840">
        <v>265</v>
      </c>
    </row>
    <row r="841" spans="1:11" x14ac:dyDescent="0.25">
      <c r="A841" s="37" t="s">
        <v>536</v>
      </c>
      <c r="B841" s="37" t="s">
        <v>632</v>
      </c>
      <c r="C841" t="s">
        <v>536</v>
      </c>
      <c r="D841" t="s">
        <v>18</v>
      </c>
      <c r="E841" t="s">
        <v>511</v>
      </c>
      <c r="F841" t="s">
        <v>10</v>
      </c>
      <c r="G841" t="s">
        <v>513</v>
      </c>
      <c r="H841" t="s">
        <v>453</v>
      </c>
      <c r="I841" t="s">
        <v>454</v>
      </c>
      <c r="J841" s="56" t="s">
        <v>500</v>
      </c>
      <c r="K841">
        <v>6</v>
      </c>
    </row>
    <row r="842" spans="1:11" x14ac:dyDescent="0.25">
      <c r="A842" s="37" t="s">
        <v>536</v>
      </c>
      <c r="B842" s="37" t="s">
        <v>632</v>
      </c>
      <c r="C842" t="s">
        <v>536</v>
      </c>
      <c r="D842" t="s">
        <v>18</v>
      </c>
      <c r="E842" t="s">
        <v>511</v>
      </c>
      <c r="F842" t="s">
        <v>10</v>
      </c>
      <c r="G842" t="s">
        <v>513</v>
      </c>
      <c r="H842" t="s">
        <v>453</v>
      </c>
      <c r="I842" t="s">
        <v>454</v>
      </c>
      <c r="J842" s="56" t="s">
        <v>501</v>
      </c>
      <c r="K842">
        <v>272</v>
      </c>
    </row>
    <row r="843" spans="1:11" x14ac:dyDescent="0.25">
      <c r="A843" s="37" t="s">
        <v>536</v>
      </c>
      <c r="B843" s="37" t="s">
        <v>632</v>
      </c>
      <c r="C843" t="s">
        <v>536</v>
      </c>
      <c r="D843" t="s">
        <v>18</v>
      </c>
      <c r="E843" t="s">
        <v>511</v>
      </c>
      <c r="F843" t="s">
        <v>10</v>
      </c>
      <c r="G843" t="s">
        <v>513</v>
      </c>
      <c r="H843" t="s">
        <v>453</v>
      </c>
      <c r="I843" t="s">
        <v>454</v>
      </c>
      <c r="J843" s="56" t="s">
        <v>502</v>
      </c>
      <c r="K843">
        <v>164</v>
      </c>
    </row>
    <row r="844" spans="1:11" x14ac:dyDescent="0.25">
      <c r="A844" s="37" t="s">
        <v>536</v>
      </c>
      <c r="B844" s="37" t="s">
        <v>632</v>
      </c>
      <c r="C844" t="s">
        <v>536</v>
      </c>
      <c r="D844" t="s">
        <v>18</v>
      </c>
      <c r="E844" t="s">
        <v>511</v>
      </c>
      <c r="F844" t="s">
        <v>10</v>
      </c>
      <c r="G844" t="s">
        <v>513</v>
      </c>
      <c r="H844" t="s">
        <v>453</v>
      </c>
      <c r="I844" t="s">
        <v>454</v>
      </c>
      <c r="J844" s="56" t="s">
        <v>503</v>
      </c>
      <c r="K844">
        <v>115</v>
      </c>
    </row>
    <row r="845" spans="1:11" x14ac:dyDescent="0.25">
      <c r="A845" s="37" t="s">
        <v>536</v>
      </c>
      <c r="B845" s="37" t="s">
        <v>632</v>
      </c>
      <c r="C845" t="s">
        <v>536</v>
      </c>
      <c r="D845" t="s">
        <v>18</v>
      </c>
      <c r="E845" t="s">
        <v>511</v>
      </c>
      <c r="F845" t="s">
        <v>10</v>
      </c>
      <c r="G845" t="s">
        <v>513</v>
      </c>
      <c r="H845" t="s">
        <v>453</v>
      </c>
      <c r="I845" t="s">
        <v>454</v>
      </c>
      <c r="J845" s="56" t="s">
        <v>504</v>
      </c>
      <c r="K845">
        <v>203</v>
      </c>
    </row>
    <row r="846" spans="1:11" x14ac:dyDescent="0.25">
      <c r="A846" s="37" t="s">
        <v>536</v>
      </c>
      <c r="B846" s="37" t="s">
        <v>632</v>
      </c>
      <c r="C846" t="s">
        <v>536</v>
      </c>
      <c r="D846" t="s">
        <v>18</v>
      </c>
      <c r="E846" t="s">
        <v>511</v>
      </c>
      <c r="F846" t="s">
        <v>10</v>
      </c>
      <c r="G846" t="s">
        <v>513</v>
      </c>
      <c r="H846" t="s">
        <v>453</v>
      </c>
      <c r="I846" t="s">
        <v>454</v>
      </c>
      <c r="J846" s="56" t="s">
        <v>505</v>
      </c>
      <c r="K846">
        <v>48</v>
      </c>
    </row>
    <row r="847" spans="1:11" x14ac:dyDescent="0.25">
      <c r="A847" s="37" t="s">
        <v>536</v>
      </c>
      <c r="B847" s="37" t="s">
        <v>632</v>
      </c>
      <c r="C847" t="s">
        <v>536</v>
      </c>
      <c r="D847" t="s">
        <v>18</v>
      </c>
      <c r="E847" t="s">
        <v>511</v>
      </c>
      <c r="F847" t="s">
        <v>10</v>
      </c>
      <c r="G847" t="s">
        <v>513</v>
      </c>
      <c r="H847" t="s">
        <v>453</v>
      </c>
      <c r="I847" t="s">
        <v>454</v>
      </c>
      <c r="J847" s="56" t="s">
        <v>506</v>
      </c>
      <c r="K847">
        <v>297</v>
      </c>
    </row>
    <row r="848" spans="1:11" x14ac:dyDescent="0.25">
      <c r="A848" s="37" t="s">
        <v>536</v>
      </c>
      <c r="B848" s="37" t="s">
        <v>632</v>
      </c>
      <c r="C848" t="s">
        <v>536</v>
      </c>
      <c r="D848" t="s">
        <v>18</v>
      </c>
      <c r="E848" t="s">
        <v>511</v>
      </c>
      <c r="F848" t="s">
        <v>10</v>
      </c>
      <c r="G848" t="s">
        <v>513</v>
      </c>
      <c r="H848" t="s">
        <v>453</v>
      </c>
      <c r="I848" t="s">
        <v>454</v>
      </c>
      <c r="J848" s="56" t="s">
        <v>507</v>
      </c>
      <c r="K848">
        <v>96</v>
      </c>
    </row>
    <row r="849" spans="1:11" x14ac:dyDescent="0.25">
      <c r="A849" s="37" t="s">
        <v>536</v>
      </c>
      <c r="B849" s="37" t="s">
        <v>632</v>
      </c>
      <c r="C849" t="s">
        <v>536</v>
      </c>
      <c r="D849" t="s">
        <v>18</v>
      </c>
      <c r="E849" t="s">
        <v>511</v>
      </c>
      <c r="F849" t="s">
        <v>10</v>
      </c>
      <c r="G849" t="s">
        <v>513</v>
      </c>
      <c r="H849" t="s">
        <v>453</v>
      </c>
      <c r="I849" t="s">
        <v>454</v>
      </c>
      <c r="J849" s="56" t="s">
        <v>508</v>
      </c>
      <c r="K849">
        <v>5</v>
      </c>
    </row>
    <row r="850" spans="1:11" x14ac:dyDescent="0.25">
      <c r="A850" s="37" t="s">
        <v>536</v>
      </c>
      <c r="B850" s="37" t="s">
        <v>632</v>
      </c>
      <c r="C850" t="s">
        <v>536</v>
      </c>
      <c r="D850" t="s">
        <v>11</v>
      </c>
      <c r="E850" t="s">
        <v>514</v>
      </c>
      <c r="F850" t="s">
        <v>21</v>
      </c>
      <c r="G850" t="s">
        <v>516</v>
      </c>
      <c r="H850" t="s">
        <v>22</v>
      </c>
      <c r="I850" t="s">
        <v>75</v>
      </c>
      <c r="J850" s="56">
        <v>1</v>
      </c>
      <c r="K850">
        <v>7791</v>
      </c>
    </row>
    <row r="851" spans="1:11" x14ac:dyDescent="0.25">
      <c r="A851" s="37" t="s">
        <v>536</v>
      </c>
      <c r="B851" s="37" t="s">
        <v>632</v>
      </c>
      <c r="C851" t="s">
        <v>536</v>
      </c>
      <c r="D851" t="s">
        <v>11</v>
      </c>
      <c r="E851" t="s">
        <v>514</v>
      </c>
      <c r="F851" t="s">
        <v>21</v>
      </c>
      <c r="G851" t="s">
        <v>516</v>
      </c>
      <c r="H851" t="s">
        <v>22</v>
      </c>
      <c r="I851" t="s">
        <v>75</v>
      </c>
      <c r="J851" s="56">
        <v>2</v>
      </c>
      <c r="K851">
        <v>361</v>
      </c>
    </row>
    <row r="852" spans="1:11" x14ac:dyDescent="0.25">
      <c r="A852" s="37" t="s">
        <v>536</v>
      </c>
      <c r="B852" s="37" t="s">
        <v>632</v>
      </c>
      <c r="C852" t="s">
        <v>536</v>
      </c>
      <c r="D852" t="s">
        <v>11</v>
      </c>
      <c r="E852" t="s">
        <v>514</v>
      </c>
      <c r="F852" t="s">
        <v>21</v>
      </c>
      <c r="G852" t="s">
        <v>516</v>
      </c>
      <c r="H852" t="s">
        <v>22</v>
      </c>
      <c r="I852" t="s">
        <v>75</v>
      </c>
      <c r="J852" s="56" t="s">
        <v>495</v>
      </c>
      <c r="K852">
        <v>148</v>
      </c>
    </row>
    <row r="853" spans="1:11" x14ac:dyDescent="0.25">
      <c r="A853" s="37" t="s">
        <v>536</v>
      </c>
      <c r="B853" s="37" t="s">
        <v>632</v>
      </c>
      <c r="C853" t="s">
        <v>536</v>
      </c>
      <c r="D853" t="s">
        <v>11</v>
      </c>
      <c r="E853" t="s">
        <v>514</v>
      </c>
      <c r="F853" t="s">
        <v>21</v>
      </c>
      <c r="G853" t="s">
        <v>516</v>
      </c>
      <c r="H853" t="s">
        <v>22</v>
      </c>
      <c r="I853" t="s">
        <v>75</v>
      </c>
      <c r="J853" s="56" t="s">
        <v>496</v>
      </c>
      <c r="K853">
        <v>74</v>
      </c>
    </row>
    <row r="854" spans="1:11" x14ac:dyDescent="0.25">
      <c r="A854" s="37" t="s">
        <v>536</v>
      </c>
      <c r="B854" s="37" t="s">
        <v>632</v>
      </c>
      <c r="C854" t="s">
        <v>536</v>
      </c>
      <c r="D854" t="s">
        <v>11</v>
      </c>
      <c r="E854" t="s">
        <v>514</v>
      </c>
      <c r="F854" t="s">
        <v>21</v>
      </c>
      <c r="G854" t="s">
        <v>516</v>
      </c>
      <c r="H854" t="s">
        <v>22</v>
      </c>
      <c r="I854" t="s">
        <v>75</v>
      </c>
      <c r="J854" s="56" t="s">
        <v>497</v>
      </c>
      <c r="K854">
        <v>28</v>
      </c>
    </row>
    <row r="855" spans="1:11" x14ac:dyDescent="0.25">
      <c r="A855" s="37" t="s">
        <v>536</v>
      </c>
      <c r="B855" s="37" t="s">
        <v>632</v>
      </c>
      <c r="C855" t="s">
        <v>536</v>
      </c>
      <c r="D855" t="s">
        <v>11</v>
      </c>
      <c r="E855" t="s">
        <v>514</v>
      </c>
      <c r="F855" t="s">
        <v>21</v>
      </c>
      <c r="G855" t="s">
        <v>516</v>
      </c>
      <c r="H855" t="s">
        <v>22</v>
      </c>
      <c r="I855" t="s">
        <v>75</v>
      </c>
      <c r="J855" s="56" t="s">
        <v>498</v>
      </c>
      <c r="K855">
        <v>43</v>
      </c>
    </row>
    <row r="856" spans="1:11" x14ac:dyDescent="0.25">
      <c r="A856" s="37" t="s">
        <v>536</v>
      </c>
      <c r="B856" s="37" t="s">
        <v>632</v>
      </c>
      <c r="C856" t="s">
        <v>536</v>
      </c>
      <c r="D856" t="s">
        <v>11</v>
      </c>
      <c r="E856" t="s">
        <v>514</v>
      </c>
      <c r="F856" t="s">
        <v>21</v>
      </c>
      <c r="G856" t="s">
        <v>516</v>
      </c>
      <c r="H856" t="s">
        <v>22</v>
      </c>
      <c r="I856" t="s">
        <v>75</v>
      </c>
      <c r="J856" s="56" t="s">
        <v>499</v>
      </c>
      <c r="K856">
        <v>62</v>
      </c>
    </row>
    <row r="857" spans="1:11" x14ac:dyDescent="0.25">
      <c r="A857" s="37" t="s">
        <v>536</v>
      </c>
      <c r="B857" s="37" t="s">
        <v>632</v>
      </c>
      <c r="C857" t="s">
        <v>536</v>
      </c>
      <c r="D857" t="s">
        <v>11</v>
      </c>
      <c r="E857" t="s">
        <v>514</v>
      </c>
      <c r="F857" t="s">
        <v>21</v>
      </c>
      <c r="G857" t="s">
        <v>516</v>
      </c>
      <c r="H857" t="s">
        <v>22</v>
      </c>
      <c r="I857" t="s">
        <v>75</v>
      </c>
      <c r="J857" s="56" t="s">
        <v>500</v>
      </c>
      <c r="K857">
        <v>6</v>
      </c>
    </row>
    <row r="858" spans="1:11" x14ac:dyDescent="0.25">
      <c r="A858" s="37" t="s">
        <v>536</v>
      </c>
      <c r="B858" s="37" t="s">
        <v>632</v>
      </c>
      <c r="C858" t="s">
        <v>536</v>
      </c>
      <c r="D858" t="s">
        <v>11</v>
      </c>
      <c r="E858" t="s">
        <v>514</v>
      </c>
      <c r="F858" t="s">
        <v>21</v>
      </c>
      <c r="G858" t="s">
        <v>516</v>
      </c>
      <c r="H858" t="s">
        <v>22</v>
      </c>
      <c r="I858" t="s">
        <v>75</v>
      </c>
      <c r="J858" s="56" t="s">
        <v>501</v>
      </c>
      <c r="K858">
        <v>52</v>
      </c>
    </row>
    <row r="859" spans="1:11" x14ac:dyDescent="0.25">
      <c r="A859" s="37" t="s">
        <v>536</v>
      </c>
      <c r="B859" s="37" t="s">
        <v>632</v>
      </c>
      <c r="C859" t="s">
        <v>536</v>
      </c>
      <c r="D859" t="s">
        <v>11</v>
      </c>
      <c r="E859" t="s">
        <v>514</v>
      </c>
      <c r="F859" t="s">
        <v>21</v>
      </c>
      <c r="G859" t="s">
        <v>516</v>
      </c>
      <c r="H859" t="s">
        <v>22</v>
      </c>
      <c r="I859" t="s">
        <v>75</v>
      </c>
      <c r="J859" s="56" t="s">
        <v>502</v>
      </c>
      <c r="K859">
        <v>21</v>
      </c>
    </row>
    <row r="860" spans="1:11" x14ac:dyDescent="0.25">
      <c r="A860" s="37" t="s">
        <v>536</v>
      </c>
      <c r="B860" s="37" t="s">
        <v>632</v>
      </c>
      <c r="C860" t="s">
        <v>536</v>
      </c>
      <c r="D860" t="s">
        <v>11</v>
      </c>
      <c r="E860" t="s">
        <v>514</v>
      </c>
      <c r="F860" t="s">
        <v>21</v>
      </c>
      <c r="G860" t="s">
        <v>516</v>
      </c>
      <c r="H860" t="s">
        <v>22</v>
      </c>
      <c r="I860" t="s">
        <v>75</v>
      </c>
      <c r="J860" s="56" t="s">
        <v>503</v>
      </c>
      <c r="K860">
        <v>9</v>
      </c>
    </row>
    <row r="861" spans="1:11" x14ac:dyDescent="0.25">
      <c r="A861" s="37" t="s">
        <v>536</v>
      </c>
      <c r="B861" s="37" t="s">
        <v>632</v>
      </c>
      <c r="C861" t="s">
        <v>536</v>
      </c>
      <c r="D861" t="s">
        <v>11</v>
      </c>
      <c r="E861" t="s">
        <v>514</v>
      </c>
      <c r="F861" t="s">
        <v>21</v>
      </c>
      <c r="G861" t="s">
        <v>516</v>
      </c>
      <c r="H861" t="s">
        <v>22</v>
      </c>
      <c r="I861" t="s">
        <v>75</v>
      </c>
      <c r="J861" s="56" t="s">
        <v>504</v>
      </c>
      <c r="K861">
        <v>93</v>
      </c>
    </row>
    <row r="862" spans="1:11" x14ac:dyDescent="0.25">
      <c r="A862" s="37" t="s">
        <v>536</v>
      </c>
      <c r="B862" s="37" t="s">
        <v>632</v>
      </c>
      <c r="C862" t="s">
        <v>536</v>
      </c>
      <c r="D862" t="s">
        <v>11</v>
      </c>
      <c r="E862" t="s">
        <v>514</v>
      </c>
      <c r="F862" t="s">
        <v>21</v>
      </c>
      <c r="G862" t="s">
        <v>516</v>
      </c>
      <c r="H862" t="s">
        <v>22</v>
      </c>
      <c r="I862" t="s">
        <v>75</v>
      </c>
      <c r="J862" s="56" t="s">
        <v>505</v>
      </c>
      <c r="K862">
        <v>7</v>
      </c>
    </row>
    <row r="863" spans="1:11" x14ac:dyDescent="0.25">
      <c r="A863" s="37" t="s">
        <v>536</v>
      </c>
      <c r="B863" s="37" t="s">
        <v>632</v>
      </c>
      <c r="C863" t="s">
        <v>536</v>
      </c>
      <c r="D863" t="s">
        <v>11</v>
      </c>
      <c r="E863" t="s">
        <v>514</v>
      </c>
      <c r="F863" t="s">
        <v>21</v>
      </c>
      <c r="G863" t="s">
        <v>516</v>
      </c>
      <c r="H863" t="s">
        <v>22</v>
      </c>
      <c r="I863" t="s">
        <v>75</v>
      </c>
      <c r="J863" s="56" t="s">
        <v>506</v>
      </c>
      <c r="K863">
        <v>65</v>
      </c>
    </row>
    <row r="864" spans="1:11" x14ac:dyDescent="0.25">
      <c r="A864" s="37" t="s">
        <v>536</v>
      </c>
      <c r="B864" s="37" t="s">
        <v>632</v>
      </c>
      <c r="C864" t="s">
        <v>536</v>
      </c>
      <c r="D864" t="s">
        <v>11</v>
      </c>
      <c r="E864" t="s">
        <v>514</v>
      </c>
      <c r="F864" t="s">
        <v>21</v>
      </c>
      <c r="G864" t="s">
        <v>516</v>
      </c>
      <c r="H864" t="s">
        <v>22</v>
      </c>
      <c r="I864" t="s">
        <v>75</v>
      </c>
      <c r="J864" s="56" t="s">
        <v>507</v>
      </c>
      <c r="K864">
        <v>104</v>
      </c>
    </row>
    <row r="865" spans="1:11" x14ac:dyDescent="0.25">
      <c r="A865" s="37" t="s">
        <v>536</v>
      </c>
      <c r="B865" s="37" t="s">
        <v>632</v>
      </c>
      <c r="C865" t="s">
        <v>536</v>
      </c>
      <c r="D865" t="s">
        <v>11</v>
      </c>
      <c r="E865" t="s">
        <v>514</v>
      </c>
      <c r="F865" t="s">
        <v>21</v>
      </c>
      <c r="G865" t="s">
        <v>516</v>
      </c>
      <c r="H865" t="s">
        <v>22</v>
      </c>
      <c r="I865" t="s">
        <v>75</v>
      </c>
      <c r="J865" s="56" t="s">
        <v>508</v>
      </c>
      <c r="K865">
        <v>10</v>
      </c>
    </row>
    <row r="866" spans="1:11" x14ac:dyDescent="0.25">
      <c r="A866" s="37" t="s">
        <v>536</v>
      </c>
      <c r="B866" s="37" t="s">
        <v>632</v>
      </c>
      <c r="C866" t="s">
        <v>536</v>
      </c>
      <c r="D866" t="s">
        <v>11</v>
      </c>
      <c r="E866" t="s">
        <v>514</v>
      </c>
      <c r="F866" t="s">
        <v>21</v>
      </c>
      <c r="G866" t="s">
        <v>516</v>
      </c>
      <c r="H866" t="s">
        <v>25</v>
      </c>
      <c r="I866" t="s">
        <v>168</v>
      </c>
      <c r="J866" s="56">
        <v>1</v>
      </c>
      <c r="K866">
        <v>12106</v>
      </c>
    </row>
    <row r="867" spans="1:11" x14ac:dyDescent="0.25">
      <c r="A867" s="37" t="s">
        <v>536</v>
      </c>
      <c r="B867" s="37" t="s">
        <v>632</v>
      </c>
      <c r="C867" t="s">
        <v>536</v>
      </c>
      <c r="D867" t="s">
        <v>11</v>
      </c>
      <c r="E867" t="s">
        <v>514</v>
      </c>
      <c r="F867" t="s">
        <v>21</v>
      </c>
      <c r="G867" t="s">
        <v>516</v>
      </c>
      <c r="H867" t="s">
        <v>25</v>
      </c>
      <c r="I867" t="s">
        <v>168</v>
      </c>
      <c r="J867" s="56">
        <v>2</v>
      </c>
      <c r="K867">
        <v>617</v>
      </c>
    </row>
    <row r="868" spans="1:11" x14ac:dyDescent="0.25">
      <c r="A868" s="37" t="s">
        <v>536</v>
      </c>
      <c r="B868" s="37" t="s">
        <v>632</v>
      </c>
      <c r="C868" t="s">
        <v>536</v>
      </c>
      <c r="D868" t="s">
        <v>11</v>
      </c>
      <c r="E868" t="s">
        <v>514</v>
      </c>
      <c r="F868" t="s">
        <v>21</v>
      </c>
      <c r="G868" t="s">
        <v>516</v>
      </c>
      <c r="H868" t="s">
        <v>25</v>
      </c>
      <c r="I868" t="s">
        <v>168</v>
      </c>
      <c r="J868" s="56" t="s">
        <v>495</v>
      </c>
      <c r="K868">
        <v>206</v>
      </c>
    </row>
    <row r="869" spans="1:11" x14ac:dyDescent="0.25">
      <c r="A869" s="37" t="s">
        <v>536</v>
      </c>
      <c r="B869" s="37" t="s">
        <v>632</v>
      </c>
      <c r="C869" t="s">
        <v>536</v>
      </c>
      <c r="D869" t="s">
        <v>11</v>
      </c>
      <c r="E869" t="s">
        <v>514</v>
      </c>
      <c r="F869" t="s">
        <v>21</v>
      </c>
      <c r="G869" t="s">
        <v>516</v>
      </c>
      <c r="H869" t="s">
        <v>25</v>
      </c>
      <c r="I869" t="s">
        <v>168</v>
      </c>
      <c r="J869" s="56" t="s">
        <v>496</v>
      </c>
      <c r="K869">
        <v>86</v>
      </c>
    </row>
    <row r="870" spans="1:11" x14ac:dyDescent="0.25">
      <c r="A870" s="37" t="s">
        <v>536</v>
      </c>
      <c r="B870" s="37" t="s">
        <v>632</v>
      </c>
      <c r="C870" t="s">
        <v>536</v>
      </c>
      <c r="D870" t="s">
        <v>11</v>
      </c>
      <c r="E870" t="s">
        <v>514</v>
      </c>
      <c r="F870" t="s">
        <v>21</v>
      </c>
      <c r="G870" t="s">
        <v>516</v>
      </c>
      <c r="H870" t="s">
        <v>25</v>
      </c>
      <c r="I870" t="s">
        <v>168</v>
      </c>
      <c r="J870" s="56" t="s">
        <v>497</v>
      </c>
      <c r="K870">
        <v>32</v>
      </c>
    </row>
    <row r="871" spans="1:11" x14ac:dyDescent="0.25">
      <c r="A871" s="37" t="s">
        <v>536</v>
      </c>
      <c r="B871" s="37" t="s">
        <v>632</v>
      </c>
      <c r="C871" t="s">
        <v>536</v>
      </c>
      <c r="D871" t="s">
        <v>11</v>
      </c>
      <c r="E871" t="s">
        <v>514</v>
      </c>
      <c r="F871" t="s">
        <v>21</v>
      </c>
      <c r="G871" t="s">
        <v>516</v>
      </c>
      <c r="H871" t="s">
        <v>25</v>
      </c>
      <c r="I871" t="s">
        <v>168</v>
      </c>
      <c r="J871" s="56" t="s">
        <v>498</v>
      </c>
      <c r="K871">
        <v>93</v>
      </c>
    </row>
    <row r="872" spans="1:11" x14ac:dyDescent="0.25">
      <c r="A872" s="37" t="s">
        <v>536</v>
      </c>
      <c r="B872" s="37" t="s">
        <v>632</v>
      </c>
      <c r="C872" t="s">
        <v>536</v>
      </c>
      <c r="D872" t="s">
        <v>11</v>
      </c>
      <c r="E872" t="s">
        <v>514</v>
      </c>
      <c r="F872" t="s">
        <v>21</v>
      </c>
      <c r="G872" t="s">
        <v>516</v>
      </c>
      <c r="H872" t="s">
        <v>25</v>
      </c>
      <c r="I872" t="s">
        <v>168</v>
      </c>
      <c r="J872" s="56" t="s">
        <v>499</v>
      </c>
      <c r="K872">
        <v>178</v>
      </c>
    </row>
    <row r="873" spans="1:11" x14ac:dyDescent="0.25">
      <c r="A873" s="37" t="s">
        <v>536</v>
      </c>
      <c r="B873" s="37" t="s">
        <v>632</v>
      </c>
      <c r="C873" t="s">
        <v>536</v>
      </c>
      <c r="D873" t="s">
        <v>11</v>
      </c>
      <c r="E873" t="s">
        <v>514</v>
      </c>
      <c r="F873" t="s">
        <v>21</v>
      </c>
      <c r="G873" t="s">
        <v>516</v>
      </c>
      <c r="H873" t="s">
        <v>25</v>
      </c>
      <c r="I873" t="s">
        <v>168</v>
      </c>
      <c r="J873" s="56" t="s">
        <v>500</v>
      </c>
      <c r="K873">
        <v>22</v>
      </c>
    </row>
    <row r="874" spans="1:11" x14ac:dyDescent="0.25">
      <c r="A874" s="37" t="s">
        <v>536</v>
      </c>
      <c r="B874" s="37" t="s">
        <v>632</v>
      </c>
      <c r="C874" t="s">
        <v>536</v>
      </c>
      <c r="D874" t="s">
        <v>11</v>
      </c>
      <c r="E874" t="s">
        <v>514</v>
      </c>
      <c r="F874" t="s">
        <v>21</v>
      </c>
      <c r="G874" t="s">
        <v>516</v>
      </c>
      <c r="H874" t="s">
        <v>25</v>
      </c>
      <c r="I874" t="s">
        <v>168</v>
      </c>
      <c r="J874" s="56" t="s">
        <v>501</v>
      </c>
      <c r="K874">
        <v>80</v>
      </c>
    </row>
    <row r="875" spans="1:11" x14ac:dyDescent="0.25">
      <c r="A875" s="37" t="s">
        <v>536</v>
      </c>
      <c r="B875" s="37" t="s">
        <v>632</v>
      </c>
      <c r="C875" t="s">
        <v>536</v>
      </c>
      <c r="D875" t="s">
        <v>11</v>
      </c>
      <c r="E875" t="s">
        <v>514</v>
      </c>
      <c r="F875" t="s">
        <v>21</v>
      </c>
      <c r="G875" t="s">
        <v>516</v>
      </c>
      <c r="H875" t="s">
        <v>25</v>
      </c>
      <c r="I875" t="s">
        <v>168</v>
      </c>
      <c r="J875" s="56" t="s">
        <v>502</v>
      </c>
      <c r="K875">
        <v>31</v>
      </c>
    </row>
    <row r="876" spans="1:11" x14ac:dyDescent="0.25">
      <c r="A876" s="37" t="s">
        <v>536</v>
      </c>
      <c r="B876" s="37" t="s">
        <v>632</v>
      </c>
      <c r="C876" t="s">
        <v>536</v>
      </c>
      <c r="D876" t="s">
        <v>11</v>
      </c>
      <c r="E876" t="s">
        <v>514</v>
      </c>
      <c r="F876" t="s">
        <v>21</v>
      </c>
      <c r="G876" t="s">
        <v>516</v>
      </c>
      <c r="H876" t="s">
        <v>25</v>
      </c>
      <c r="I876" t="s">
        <v>168</v>
      </c>
      <c r="J876" s="56" t="s">
        <v>503</v>
      </c>
      <c r="K876">
        <v>21</v>
      </c>
    </row>
    <row r="877" spans="1:11" x14ac:dyDescent="0.25">
      <c r="A877" s="37" t="s">
        <v>536</v>
      </c>
      <c r="B877" s="37" t="s">
        <v>632</v>
      </c>
      <c r="C877" t="s">
        <v>536</v>
      </c>
      <c r="D877" t="s">
        <v>11</v>
      </c>
      <c r="E877" t="s">
        <v>514</v>
      </c>
      <c r="F877" t="s">
        <v>21</v>
      </c>
      <c r="G877" t="s">
        <v>516</v>
      </c>
      <c r="H877" t="s">
        <v>25</v>
      </c>
      <c r="I877" t="s">
        <v>168</v>
      </c>
      <c r="J877" s="56" t="s">
        <v>504</v>
      </c>
      <c r="K877">
        <v>145</v>
      </c>
    </row>
    <row r="878" spans="1:11" x14ac:dyDescent="0.25">
      <c r="A878" s="37" t="s">
        <v>536</v>
      </c>
      <c r="B878" s="37" t="s">
        <v>632</v>
      </c>
      <c r="C878" t="s">
        <v>536</v>
      </c>
      <c r="D878" t="s">
        <v>11</v>
      </c>
      <c r="E878" t="s">
        <v>514</v>
      </c>
      <c r="F878" t="s">
        <v>21</v>
      </c>
      <c r="G878" t="s">
        <v>516</v>
      </c>
      <c r="H878" t="s">
        <v>25</v>
      </c>
      <c r="I878" t="s">
        <v>168</v>
      </c>
      <c r="J878" s="56" t="s">
        <v>505</v>
      </c>
      <c r="K878">
        <v>14</v>
      </c>
    </row>
    <row r="879" spans="1:11" x14ac:dyDescent="0.25">
      <c r="A879" s="37" t="s">
        <v>536</v>
      </c>
      <c r="B879" s="37" t="s">
        <v>632</v>
      </c>
      <c r="C879" t="s">
        <v>536</v>
      </c>
      <c r="D879" t="s">
        <v>11</v>
      </c>
      <c r="E879" t="s">
        <v>514</v>
      </c>
      <c r="F879" t="s">
        <v>21</v>
      </c>
      <c r="G879" t="s">
        <v>516</v>
      </c>
      <c r="H879" t="s">
        <v>25</v>
      </c>
      <c r="I879" t="s">
        <v>168</v>
      </c>
      <c r="J879" s="56" t="s">
        <v>506</v>
      </c>
      <c r="K879">
        <v>145</v>
      </c>
    </row>
    <row r="880" spans="1:11" x14ac:dyDescent="0.25">
      <c r="A880" s="37" t="s">
        <v>536</v>
      </c>
      <c r="B880" s="37" t="s">
        <v>632</v>
      </c>
      <c r="C880" t="s">
        <v>536</v>
      </c>
      <c r="D880" t="s">
        <v>11</v>
      </c>
      <c r="E880" t="s">
        <v>514</v>
      </c>
      <c r="F880" t="s">
        <v>21</v>
      </c>
      <c r="G880" t="s">
        <v>516</v>
      </c>
      <c r="H880" t="s">
        <v>25</v>
      </c>
      <c r="I880" t="s">
        <v>168</v>
      </c>
      <c r="J880" s="56" t="s">
        <v>507</v>
      </c>
      <c r="K880">
        <v>174</v>
      </c>
    </row>
    <row r="881" spans="1:11" x14ac:dyDescent="0.25">
      <c r="A881" s="37" t="s">
        <v>536</v>
      </c>
      <c r="B881" s="37" t="s">
        <v>632</v>
      </c>
      <c r="C881" t="s">
        <v>536</v>
      </c>
      <c r="D881" t="s">
        <v>11</v>
      </c>
      <c r="E881" t="s">
        <v>514</v>
      </c>
      <c r="F881" t="s">
        <v>21</v>
      </c>
      <c r="G881" t="s">
        <v>516</v>
      </c>
      <c r="H881" t="s">
        <v>25</v>
      </c>
      <c r="I881" t="s">
        <v>168</v>
      </c>
      <c r="J881" s="56" t="s">
        <v>508</v>
      </c>
      <c r="K881">
        <v>7</v>
      </c>
    </row>
    <row r="882" spans="1:11" x14ac:dyDescent="0.25">
      <c r="A882" s="37" t="s">
        <v>536</v>
      </c>
      <c r="B882" s="37" t="s">
        <v>632</v>
      </c>
      <c r="C882" t="s">
        <v>536</v>
      </c>
      <c r="D882" t="s">
        <v>5</v>
      </c>
      <c r="E882" t="s">
        <v>515</v>
      </c>
      <c r="F882" t="s">
        <v>6</v>
      </c>
      <c r="G882" t="s">
        <v>517</v>
      </c>
      <c r="H882" t="s">
        <v>7</v>
      </c>
      <c r="I882" t="s">
        <v>78</v>
      </c>
      <c r="J882" s="56">
        <v>1</v>
      </c>
      <c r="K882">
        <v>1124</v>
      </c>
    </row>
    <row r="883" spans="1:11" x14ac:dyDescent="0.25">
      <c r="A883" s="37" t="s">
        <v>536</v>
      </c>
      <c r="B883" s="37" t="s">
        <v>632</v>
      </c>
      <c r="C883" t="s">
        <v>536</v>
      </c>
      <c r="D883" t="s">
        <v>5</v>
      </c>
      <c r="E883" t="s">
        <v>515</v>
      </c>
      <c r="F883" t="s">
        <v>6</v>
      </c>
      <c r="G883" t="s">
        <v>517</v>
      </c>
      <c r="H883" t="s">
        <v>7</v>
      </c>
      <c r="I883" t="s">
        <v>78</v>
      </c>
      <c r="J883" s="56">
        <v>2</v>
      </c>
      <c r="K883">
        <v>201</v>
      </c>
    </row>
    <row r="884" spans="1:11" x14ac:dyDescent="0.25">
      <c r="A884" s="37" t="s">
        <v>536</v>
      </c>
      <c r="B884" s="37" t="s">
        <v>632</v>
      </c>
      <c r="C884" t="s">
        <v>536</v>
      </c>
      <c r="D884" t="s">
        <v>5</v>
      </c>
      <c r="E884" t="s">
        <v>515</v>
      </c>
      <c r="F884" t="s">
        <v>6</v>
      </c>
      <c r="G884" t="s">
        <v>517</v>
      </c>
      <c r="H884" t="s">
        <v>7</v>
      </c>
      <c r="I884" t="s">
        <v>78</v>
      </c>
      <c r="J884" s="56" t="s">
        <v>495</v>
      </c>
      <c r="K884">
        <v>132</v>
      </c>
    </row>
    <row r="885" spans="1:11" x14ac:dyDescent="0.25">
      <c r="A885" s="37" t="s">
        <v>536</v>
      </c>
      <c r="B885" s="37" t="s">
        <v>632</v>
      </c>
      <c r="C885" t="s">
        <v>536</v>
      </c>
      <c r="D885" t="s">
        <v>5</v>
      </c>
      <c r="E885" t="s">
        <v>515</v>
      </c>
      <c r="F885" t="s">
        <v>6</v>
      </c>
      <c r="G885" t="s">
        <v>517</v>
      </c>
      <c r="H885" t="s">
        <v>7</v>
      </c>
      <c r="I885" t="s">
        <v>78</v>
      </c>
      <c r="J885" s="56" t="s">
        <v>496</v>
      </c>
      <c r="K885">
        <v>32</v>
      </c>
    </row>
    <row r="886" spans="1:11" x14ac:dyDescent="0.25">
      <c r="A886" s="37" t="s">
        <v>536</v>
      </c>
      <c r="B886" s="37" t="s">
        <v>632</v>
      </c>
      <c r="C886" t="s">
        <v>536</v>
      </c>
      <c r="D886" t="s">
        <v>5</v>
      </c>
      <c r="E886" t="s">
        <v>515</v>
      </c>
      <c r="F886" t="s">
        <v>6</v>
      </c>
      <c r="G886" t="s">
        <v>517</v>
      </c>
      <c r="H886" t="s">
        <v>7</v>
      </c>
      <c r="I886" t="s">
        <v>78</v>
      </c>
      <c r="J886" s="56" t="s">
        <v>497</v>
      </c>
      <c r="K886">
        <v>8</v>
      </c>
    </row>
    <row r="887" spans="1:11" x14ac:dyDescent="0.25">
      <c r="A887" s="37" t="s">
        <v>536</v>
      </c>
      <c r="B887" s="37" t="s">
        <v>632</v>
      </c>
      <c r="C887" t="s">
        <v>536</v>
      </c>
      <c r="D887" t="s">
        <v>5</v>
      </c>
      <c r="E887" t="s">
        <v>515</v>
      </c>
      <c r="F887" t="s">
        <v>6</v>
      </c>
      <c r="G887" t="s">
        <v>517</v>
      </c>
      <c r="H887" t="s">
        <v>7</v>
      </c>
      <c r="I887" t="s">
        <v>78</v>
      </c>
      <c r="J887" s="56" t="s">
        <v>498</v>
      </c>
      <c r="K887">
        <v>5</v>
      </c>
    </row>
    <row r="888" spans="1:11" x14ac:dyDescent="0.25">
      <c r="A888" s="37" t="s">
        <v>536</v>
      </c>
      <c r="B888" s="37" t="s">
        <v>632</v>
      </c>
      <c r="C888" t="s">
        <v>536</v>
      </c>
      <c r="D888" t="s">
        <v>5</v>
      </c>
      <c r="E888" t="s">
        <v>515</v>
      </c>
      <c r="F888" t="s">
        <v>6</v>
      </c>
      <c r="G888" t="s">
        <v>517</v>
      </c>
      <c r="H888" t="s">
        <v>7</v>
      </c>
      <c r="I888" t="s">
        <v>78</v>
      </c>
      <c r="J888" s="56" t="s">
        <v>499</v>
      </c>
      <c r="K888">
        <v>4</v>
      </c>
    </row>
    <row r="889" spans="1:11" x14ac:dyDescent="0.25">
      <c r="A889" s="37" t="s">
        <v>536</v>
      </c>
      <c r="B889" s="37" t="s">
        <v>632</v>
      </c>
      <c r="C889" t="s">
        <v>536</v>
      </c>
      <c r="D889" t="s">
        <v>5</v>
      </c>
      <c r="E889" t="s">
        <v>515</v>
      </c>
      <c r="F889" t="s">
        <v>6</v>
      </c>
      <c r="G889" t="s">
        <v>517</v>
      </c>
      <c r="H889" t="s">
        <v>7</v>
      </c>
      <c r="I889" t="s">
        <v>78</v>
      </c>
      <c r="J889" s="56" t="s">
        <v>500</v>
      </c>
      <c r="K889">
        <v>20</v>
      </c>
    </row>
    <row r="890" spans="1:11" x14ac:dyDescent="0.25">
      <c r="A890" s="37" t="s">
        <v>536</v>
      </c>
      <c r="B890" s="37" t="s">
        <v>632</v>
      </c>
      <c r="C890" t="s">
        <v>536</v>
      </c>
      <c r="D890" t="s">
        <v>5</v>
      </c>
      <c r="E890" t="s">
        <v>515</v>
      </c>
      <c r="F890" t="s">
        <v>6</v>
      </c>
      <c r="G890" t="s">
        <v>517</v>
      </c>
      <c r="H890" t="s">
        <v>7</v>
      </c>
      <c r="I890" t="s">
        <v>78</v>
      </c>
      <c r="J890" s="56" t="s">
        <v>501</v>
      </c>
      <c r="K890">
        <v>60</v>
      </c>
    </row>
    <row r="891" spans="1:11" x14ac:dyDescent="0.25">
      <c r="A891" s="37" t="s">
        <v>536</v>
      </c>
      <c r="B891" s="37" t="s">
        <v>632</v>
      </c>
      <c r="C891" t="s">
        <v>536</v>
      </c>
      <c r="D891" t="s">
        <v>5</v>
      </c>
      <c r="E891" t="s">
        <v>515</v>
      </c>
      <c r="F891" t="s">
        <v>6</v>
      </c>
      <c r="G891" t="s">
        <v>517</v>
      </c>
      <c r="H891" t="s">
        <v>7</v>
      </c>
      <c r="I891" t="s">
        <v>78</v>
      </c>
      <c r="J891" s="56" t="s">
        <v>502</v>
      </c>
      <c r="K891">
        <v>41</v>
      </c>
    </row>
    <row r="892" spans="1:11" x14ac:dyDescent="0.25">
      <c r="A892" s="37" t="s">
        <v>536</v>
      </c>
      <c r="B892" s="37" t="s">
        <v>632</v>
      </c>
      <c r="C892" t="s">
        <v>536</v>
      </c>
      <c r="D892" t="s">
        <v>5</v>
      </c>
      <c r="E892" t="s">
        <v>515</v>
      </c>
      <c r="F892" t="s">
        <v>6</v>
      </c>
      <c r="G892" t="s">
        <v>517</v>
      </c>
      <c r="H892" t="s">
        <v>7</v>
      </c>
      <c r="I892" t="s">
        <v>78</v>
      </c>
      <c r="J892" s="56" t="s">
        <v>503</v>
      </c>
      <c r="K892">
        <v>37</v>
      </c>
    </row>
    <row r="893" spans="1:11" x14ac:dyDescent="0.25">
      <c r="A893" s="37" t="s">
        <v>536</v>
      </c>
      <c r="B893" s="37" t="s">
        <v>632</v>
      </c>
      <c r="C893" t="s">
        <v>536</v>
      </c>
      <c r="D893" t="s">
        <v>5</v>
      </c>
      <c r="E893" t="s">
        <v>515</v>
      </c>
      <c r="F893" t="s">
        <v>6</v>
      </c>
      <c r="G893" t="s">
        <v>517</v>
      </c>
      <c r="H893" t="s">
        <v>7</v>
      </c>
      <c r="I893" t="s">
        <v>78</v>
      </c>
      <c r="J893" s="56" t="s">
        <v>504</v>
      </c>
      <c r="K893">
        <v>23</v>
      </c>
    </row>
    <row r="894" spans="1:11" x14ac:dyDescent="0.25">
      <c r="A894" s="37" t="s">
        <v>536</v>
      </c>
      <c r="B894" s="37" t="s">
        <v>632</v>
      </c>
      <c r="C894" t="s">
        <v>536</v>
      </c>
      <c r="D894" t="s">
        <v>5</v>
      </c>
      <c r="E894" t="s">
        <v>515</v>
      </c>
      <c r="F894" t="s">
        <v>6</v>
      </c>
      <c r="G894" t="s">
        <v>517</v>
      </c>
      <c r="H894" t="s">
        <v>7</v>
      </c>
      <c r="I894" t="s">
        <v>78</v>
      </c>
      <c r="J894" s="56" t="s">
        <v>505</v>
      </c>
      <c r="K894">
        <v>5</v>
      </c>
    </row>
    <row r="895" spans="1:11" x14ac:dyDescent="0.25">
      <c r="A895" s="37" t="s">
        <v>536</v>
      </c>
      <c r="B895" s="37" t="s">
        <v>632</v>
      </c>
      <c r="C895" t="s">
        <v>536</v>
      </c>
      <c r="D895" t="s">
        <v>5</v>
      </c>
      <c r="E895" t="s">
        <v>515</v>
      </c>
      <c r="F895" t="s">
        <v>6</v>
      </c>
      <c r="G895" t="s">
        <v>517</v>
      </c>
      <c r="H895" t="s">
        <v>7</v>
      </c>
      <c r="I895" t="s">
        <v>78</v>
      </c>
      <c r="J895" s="56" t="s">
        <v>506</v>
      </c>
      <c r="K895">
        <v>8</v>
      </c>
    </row>
    <row r="896" spans="1:11" x14ac:dyDescent="0.25">
      <c r="A896" s="37" t="s">
        <v>536</v>
      </c>
      <c r="B896" s="37" t="s">
        <v>632</v>
      </c>
      <c r="C896" t="s">
        <v>536</v>
      </c>
      <c r="D896" t="s">
        <v>5</v>
      </c>
      <c r="E896" t="s">
        <v>515</v>
      </c>
      <c r="F896" t="s">
        <v>6</v>
      </c>
      <c r="G896" t="s">
        <v>517</v>
      </c>
      <c r="H896" t="s">
        <v>7</v>
      </c>
      <c r="I896" t="s">
        <v>78</v>
      </c>
      <c r="J896" s="56" t="s">
        <v>507</v>
      </c>
      <c r="K896">
        <v>7</v>
      </c>
    </row>
    <row r="897" spans="1:11" x14ac:dyDescent="0.25">
      <c r="A897" s="37" t="s">
        <v>536</v>
      </c>
      <c r="B897" s="37" t="s">
        <v>632</v>
      </c>
      <c r="C897" t="s">
        <v>536</v>
      </c>
      <c r="D897" t="s">
        <v>5</v>
      </c>
      <c r="E897" t="s">
        <v>515</v>
      </c>
      <c r="F897" t="s">
        <v>6</v>
      </c>
      <c r="G897" t="s">
        <v>517</v>
      </c>
      <c r="H897" t="s">
        <v>7</v>
      </c>
      <c r="I897" t="s">
        <v>78</v>
      </c>
      <c r="J897" s="56" t="s">
        <v>508</v>
      </c>
      <c r="K897">
        <v>0</v>
      </c>
    </row>
    <row r="898" spans="1:11" x14ac:dyDescent="0.25">
      <c r="A898" s="37" t="s">
        <v>536</v>
      </c>
      <c r="B898" s="37" t="s">
        <v>632</v>
      </c>
      <c r="C898" t="s">
        <v>536</v>
      </c>
      <c r="D898" t="s">
        <v>18</v>
      </c>
      <c r="E898" t="s">
        <v>511</v>
      </c>
      <c r="F898" t="s">
        <v>35</v>
      </c>
      <c r="G898" t="s">
        <v>518</v>
      </c>
      <c r="H898" t="s">
        <v>36</v>
      </c>
      <c r="I898" t="s">
        <v>64</v>
      </c>
      <c r="J898" s="56">
        <v>1</v>
      </c>
      <c r="K898">
        <v>12043</v>
      </c>
    </row>
    <row r="899" spans="1:11" x14ac:dyDescent="0.25">
      <c r="A899" s="37" t="s">
        <v>536</v>
      </c>
      <c r="B899" s="37" t="s">
        <v>632</v>
      </c>
      <c r="C899" t="s">
        <v>536</v>
      </c>
      <c r="D899" t="s">
        <v>18</v>
      </c>
      <c r="E899" t="s">
        <v>511</v>
      </c>
      <c r="F899" t="s">
        <v>35</v>
      </c>
      <c r="G899" t="s">
        <v>518</v>
      </c>
      <c r="H899" t="s">
        <v>36</v>
      </c>
      <c r="I899" t="s">
        <v>64</v>
      </c>
      <c r="J899" s="56">
        <v>2</v>
      </c>
      <c r="K899">
        <v>1088</v>
      </c>
    </row>
    <row r="900" spans="1:11" x14ac:dyDescent="0.25">
      <c r="A900" s="37" t="s">
        <v>536</v>
      </c>
      <c r="B900" s="37" t="s">
        <v>632</v>
      </c>
      <c r="C900" t="s">
        <v>536</v>
      </c>
      <c r="D900" t="s">
        <v>18</v>
      </c>
      <c r="E900" t="s">
        <v>511</v>
      </c>
      <c r="F900" t="s">
        <v>35</v>
      </c>
      <c r="G900" t="s">
        <v>518</v>
      </c>
      <c r="H900" t="s">
        <v>36</v>
      </c>
      <c r="I900" t="s">
        <v>64</v>
      </c>
      <c r="J900" s="56" t="s">
        <v>495</v>
      </c>
      <c r="K900">
        <v>613</v>
      </c>
    </row>
    <row r="901" spans="1:11" x14ac:dyDescent="0.25">
      <c r="A901" s="37" t="s">
        <v>536</v>
      </c>
      <c r="B901" s="37" t="s">
        <v>632</v>
      </c>
      <c r="C901" t="s">
        <v>536</v>
      </c>
      <c r="D901" t="s">
        <v>18</v>
      </c>
      <c r="E901" t="s">
        <v>511</v>
      </c>
      <c r="F901" t="s">
        <v>35</v>
      </c>
      <c r="G901" t="s">
        <v>518</v>
      </c>
      <c r="H901" t="s">
        <v>36</v>
      </c>
      <c r="I901" t="s">
        <v>64</v>
      </c>
      <c r="J901" s="56" t="s">
        <v>496</v>
      </c>
      <c r="K901">
        <v>161</v>
      </c>
    </row>
    <row r="902" spans="1:11" x14ac:dyDescent="0.25">
      <c r="A902" s="37" t="s">
        <v>536</v>
      </c>
      <c r="B902" s="37" t="s">
        <v>632</v>
      </c>
      <c r="C902" t="s">
        <v>536</v>
      </c>
      <c r="D902" t="s">
        <v>18</v>
      </c>
      <c r="E902" t="s">
        <v>511</v>
      </c>
      <c r="F902" t="s">
        <v>35</v>
      </c>
      <c r="G902" t="s">
        <v>518</v>
      </c>
      <c r="H902" t="s">
        <v>36</v>
      </c>
      <c r="I902" t="s">
        <v>64</v>
      </c>
      <c r="J902" s="56" t="s">
        <v>497</v>
      </c>
      <c r="K902">
        <v>53</v>
      </c>
    </row>
    <row r="903" spans="1:11" x14ac:dyDescent="0.25">
      <c r="A903" s="37" t="s">
        <v>536</v>
      </c>
      <c r="B903" s="37" t="s">
        <v>632</v>
      </c>
      <c r="C903" t="s">
        <v>536</v>
      </c>
      <c r="D903" t="s">
        <v>18</v>
      </c>
      <c r="E903" t="s">
        <v>511</v>
      </c>
      <c r="F903" t="s">
        <v>35</v>
      </c>
      <c r="G903" t="s">
        <v>518</v>
      </c>
      <c r="H903" t="s">
        <v>36</v>
      </c>
      <c r="I903" t="s">
        <v>64</v>
      </c>
      <c r="J903" s="56" t="s">
        <v>498</v>
      </c>
      <c r="K903">
        <v>80</v>
      </c>
    </row>
    <row r="904" spans="1:11" x14ac:dyDescent="0.25">
      <c r="A904" s="37" t="s">
        <v>536</v>
      </c>
      <c r="B904" s="37" t="s">
        <v>632</v>
      </c>
      <c r="C904" t="s">
        <v>536</v>
      </c>
      <c r="D904" t="s">
        <v>18</v>
      </c>
      <c r="E904" t="s">
        <v>511</v>
      </c>
      <c r="F904" t="s">
        <v>35</v>
      </c>
      <c r="G904" t="s">
        <v>518</v>
      </c>
      <c r="H904" t="s">
        <v>36</v>
      </c>
      <c r="I904" t="s">
        <v>64</v>
      </c>
      <c r="J904" s="56" t="s">
        <v>499</v>
      </c>
      <c r="K904">
        <v>140</v>
      </c>
    </row>
    <row r="905" spans="1:11" x14ac:dyDescent="0.25">
      <c r="A905" s="37" t="s">
        <v>536</v>
      </c>
      <c r="B905" s="37" t="s">
        <v>632</v>
      </c>
      <c r="C905" t="s">
        <v>536</v>
      </c>
      <c r="D905" t="s">
        <v>18</v>
      </c>
      <c r="E905" t="s">
        <v>511</v>
      </c>
      <c r="F905" t="s">
        <v>35</v>
      </c>
      <c r="G905" t="s">
        <v>518</v>
      </c>
      <c r="H905" t="s">
        <v>36</v>
      </c>
      <c r="I905" t="s">
        <v>64</v>
      </c>
      <c r="J905" s="56" t="s">
        <v>500</v>
      </c>
      <c r="K905">
        <v>41</v>
      </c>
    </row>
    <row r="906" spans="1:11" x14ac:dyDescent="0.25">
      <c r="A906" s="37" t="s">
        <v>536</v>
      </c>
      <c r="B906" s="37" t="s">
        <v>632</v>
      </c>
      <c r="C906" t="s">
        <v>536</v>
      </c>
      <c r="D906" t="s">
        <v>18</v>
      </c>
      <c r="E906" t="s">
        <v>511</v>
      </c>
      <c r="F906" t="s">
        <v>35</v>
      </c>
      <c r="G906" t="s">
        <v>518</v>
      </c>
      <c r="H906" t="s">
        <v>36</v>
      </c>
      <c r="I906" t="s">
        <v>64</v>
      </c>
      <c r="J906" s="56" t="s">
        <v>501</v>
      </c>
      <c r="K906">
        <v>376</v>
      </c>
    </row>
    <row r="907" spans="1:11" x14ac:dyDescent="0.25">
      <c r="A907" s="37" t="s">
        <v>536</v>
      </c>
      <c r="B907" s="37" t="s">
        <v>632</v>
      </c>
      <c r="C907" t="s">
        <v>536</v>
      </c>
      <c r="D907" t="s">
        <v>18</v>
      </c>
      <c r="E907" t="s">
        <v>511</v>
      </c>
      <c r="F907" t="s">
        <v>35</v>
      </c>
      <c r="G907" t="s">
        <v>518</v>
      </c>
      <c r="H907" t="s">
        <v>36</v>
      </c>
      <c r="I907" t="s">
        <v>64</v>
      </c>
      <c r="J907" s="56" t="s">
        <v>502</v>
      </c>
      <c r="K907">
        <v>106</v>
      </c>
    </row>
    <row r="908" spans="1:11" x14ac:dyDescent="0.25">
      <c r="A908" s="37" t="s">
        <v>536</v>
      </c>
      <c r="B908" s="37" t="s">
        <v>632</v>
      </c>
      <c r="C908" t="s">
        <v>536</v>
      </c>
      <c r="D908" t="s">
        <v>18</v>
      </c>
      <c r="E908" t="s">
        <v>511</v>
      </c>
      <c r="F908" t="s">
        <v>35</v>
      </c>
      <c r="G908" t="s">
        <v>518</v>
      </c>
      <c r="H908" t="s">
        <v>36</v>
      </c>
      <c r="I908" t="s">
        <v>64</v>
      </c>
      <c r="J908" s="56" t="s">
        <v>503</v>
      </c>
      <c r="K908">
        <v>147</v>
      </c>
    </row>
    <row r="909" spans="1:11" x14ac:dyDescent="0.25">
      <c r="A909" s="37" t="s">
        <v>536</v>
      </c>
      <c r="B909" s="37" t="s">
        <v>632</v>
      </c>
      <c r="C909" t="s">
        <v>536</v>
      </c>
      <c r="D909" t="s">
        <v>18</v>
      </c>
      <c r="E909" t="s">
        <v>511</v>
      </c>
      <c r="F909" t="s">
        <v>35</v>
      </c>
      <c r="G909" t="s">
        <v>518</v>
      </c>
      <c r="H909" t="s">
        <v>36</v>
      </c>
      <c r="I909" t="s">
        <v>64</v>
      </c>
      <c r="J909" s="56" t="s">
        <v>504</v>
      </c>
      <c r="K909">
        <v>159</v>
      </c>
    </row>
    <row r="910" spans="1:11" x14ac:dyDescent="0.25">
      <c r="A910" s="37" t="s">
        <v>536</v>
      </c>
      <c r="B910" s="37" t="s">
        <v>632</v>
      </c>
      <c r="C910" t="s">
        <v>536</v>
      </c>
      <c r="D910" t="s">
        <v>18</v>
      </c>
      <c r="E910" t="s">
        <v>511</v>
      </c>
      <c r="F910" t="s">
        <v>35</v>
      </c>
      <c r="G910" t="s">
        <v>518</v>
      </c>
      <c r="H910" t="s">
        <v>36</v>
      </c>
      <c r="I910" t="s">
        <v>64</v>
      </c>
      <c r="J910" s="56" t="s">
        <v>505</v>
      </c>
      <c r="K910">
        <v>6</v>
      </c>
    </row>
    <row r="911" spans="1:11" x14ac:dyDescent="0.25">
      <c r="A911" s="37" t="s">
        <v>536</v>
      </c>
      <c r="B911" s="37" t="s">
        <v>632</v>
      </c>
      <c r="C911" t="s">
        <v>536</v>
      </c>
      <c r="D911" t="s">
        <v>18</v>
      </c>
      <c r="E911" t="s">
        <v>511</v>
      </c>
      <c r="F911" t="s">
        <v>35</v>
      </c>
      <c r="G911" t="s">
        <v>518</v>
      </c>
      <c r="H911" t="s">
        <v>36</v>
      </c>
      <c r="I911" t="s">
        <v>64</v>
      </c>
      <c r="J911" s="56" t="s">
        <v>506</v>
      </c>
      <c r="K911">
        <v>150</v>
      </c>
    </row>
    <row r="912" spans="1:11" x14ac:dyDescent="0.25">
      <c r="A912" s="37" t="s">
        <v>536</v>
      </c>
      <c r="B912" s="37" t="s">
        <v>632</v>
      </c>
      <c r="C912" t="s">
        <v>536</v>
      </c>
      <c r="D912" t="s">
        <v>18</v>
      </c>
      <c r="E912" t="s">
        <v>511</v>
      </c>
      <c r="F912" t="s">
        <v>35</v>
      </c>
      <c r="G912" t="s">
        <v>518</v>
      </c>
      <c r="H912" t="s">
        <v>36</v>
      </c>
      <c r="I912" t="s">
        <v>64</v>
      </c>
      <c r="J912" s="56" t="s">
        <v>507</v>
      </c>
      <c r="K912">
        <v>88</v>
      </c>
    </row>
    <row r="913" spans="1:11" x14ac:dyDescent="0.25">
      <c r="A913" s="37" t="s">
        <v>536</v>
      </c>
      <c r="B913" s="37" t="s">
        <v>632</v>
      </c>
      <c r="C913" t="s">
        <v>536</v>
      </c>
      <c r="D913" t="s">
        <v>18</v>
      </c>
      <c r="E913" t="s">
        <v>511</v>
      </c>
      <c r="F913" t="s">
        <v>35</v>
      </c>
      <c r="G913" t="s">
        <v>518</v>
      </c>
      <c r="H913" t="s">
        <v>36</v>
      </c>
      <c r="I913" t="s">
        <v>64</v>
      </c>
      <c r="J913" s="56" t="s">
        <v>508</v>
      </c>
      <c r="K913">
        <v>10</v>
      </c>
    </row>
    <row r="914" spans="1:11" x14ac:dyDescent="0.25">
      <c r="A914" s="37" t="s">
        <v>536</v>
      </c>
      <c r="B914" s="37" t="s">
        <v>632</v>
      </c>
      <c r="C914" t="s">
        <v>536</v>
      </c>
      <c r="D914" t="s">
        <v>8</v>
      </c>
      <c r="E914" t="s">
        <v>493</v>
      </c>
      <c r="F914" t="s">
        <v>26</v>
      </c>
      <c r="G914" t="s">
        <v>553</v>
      </c>
      <c r="H914" t="s">
        <v>40</v>
      </c>
      <c r="I914" t="s">
        <v>80</v>
      </c>
      <c r="J914" s="56">
        <v>1</v>
      </c>
      <c r="K914">
        <v>3000</v>
      </c>
    </row>
    <row r="915" spans="1:11" x14ac:dyDescent="0.25">
      <c r="A915" s="37" t="s">
        <v>536</v>
      </c>
      <c r="B915" s="37" t="s">
        <v>632</v>
      </c>
      <c r="C915" t="s">
        <v>536</v>
      </c>
      <c r="D915" t="s">
        <v>8</v>
      </c>
      <c r="E915" t="s">
        <v>493</v>
      </c>
      <c r="F915" t="s">
        <v>26</v>
      </c>
      <c r="G915" t="s">
        <v>553</v>
      </c>
      <c r="H915" t="s">
        <v>40</v>
      </c>
      <c r="I915" t="s">
        <v>80</v>
      </c>
      <c r="J915" s="56">
        <v>2</v>
      </c>
      <c r="K915">
        <v>46</v>
      </c>
    </row>
    <row r="916" spans="1:11" x14ac:dyDescent="0.25">
      <c r="A916" s="37" t="s">
        <v>536</v>
      </c>
      <c r="B916" s="37" t="s">
        <v>632</v>
      </c>
      <c r="C916" t="s">
        <v>536</v>
      </c>
      <c r="D916" t="s">
        <v>8</v>
      </c>
      <c r="E916" t="s">
        <v>493</v>
      </c>
      <c r="F916" t="s">
        <v>26</v>
      </c>
      <c r="G916" t="s">
        <v>553</v>
      </c>
      <c r="H916" t="s">
        <v>40</v>
      </c>
      <c r="I916" t="s">
        <v>80</v>
      </c>
      <c r="J916" s="56" t="s">
        <v>495</v>
      </c>
      <c r="K916">
        <v>31</v>
      </c>
    </row>
    <row r="917" spans="1:11" x14ac:dyDescent="0.25">
      <c r="A917" s="37" t="s">
        <v>536</v>
      </c>
      <c r="B917" s="37" t="s">
        <v>632</v>
      </c>
      <c r="C917" t="s">
        <v>536</v>
      </c>
      <c r="D917" t="s">
        <v>8</v>
      </c>
      <c r="E917" t="s">
        <v>493</v>
      </c>
      <c r="F917" t="s">
        <v>26</v>
      </c>
      <c r="G917" t="s">
        <v>553</v>
      </c>
      <c r="H917" t="s">
        <v>40</v>
      </c>
      <c r="I917" t="s">
        <v>80</v>
      </c>
      <c r="J917" s="56" t="s">
        <v>496</v>
      </c>
      <c r="K917">
        <v>9</v>
      </c>
    </row>
    <row r="918" spans="1:11" x14ac:dyDescent="0.25">
      <c r="A918" s="37" t="s">
        <v>536</v>
      </c>
      <c r="B918" s="37" t="s">
        <v>632</v>
      </c>
      <c r="C918" t="s">
        <v>536</v>
      </c>
      <c r="D918" t="s">
        <v>8</v>
      </c>
      <c r="E918" t="s">
        <v>493</v>
      </c>
      <c r="F918" t="s">
        <v>26</v>
      </c>
      <c r="G918" t="s">
        <v>553</v>
      </c>
      <c r="H918" t="s">
        <v>40</v>
      </c>
      <c r="I918" t="s">
        <v>80</v>
      </c>
      <c r="J918" s="56" t="s">
        <v>497</v>
      </c>
      <c r="K918">
        <v>2</v>
      </c>
    </row>
    <row r="919" spans="1:11" x14ac:dyDescent="0.25">
      <c r="A919" s="37" t="s">
        <v>536</v>
      </c>
      <c r="B919" s="37" t="s">
        <v>632</v>
      </c>
      <c r="C919" t="s">
        <v>536</v>
      </c>
      <c r="D919" t="s">
        <v>8</v>
      </c>
      <c r="E919" t="s">
        <v>493</v>
      </c>
      <c r="F919" t="s">
        <v>26</v>
      </c>
      <c r="G919" t="s">
        <v>553</v>
      </c>
      <c r="H919" t="s">
        <v>40</v>
      </c>
      <c r="I919" t="s">
        <v>80</v>
      </c>
      <c r="J919" s="56" t="s">
        <v>498</v>
      </c>
      <c r="K919">
        <v>2</v>
      </c>
    </row>
    <row r="920" spans="1:11" x14ac:dyDescent="0.25">
      <c r="A920" s="37" t="s">
        <v>536</v>
      </c>
      <c r="B920" s="37" t="s">
        <v>632</v>
      </c>
      <c r="C920" t="s">
        <v>536</v>
      </c>
      <c r="D920" t="s">
        <v>8</v>
      </c>
      <c r="E920" t="s">
        <v>493</v>
      </c>
      <c r="F920" t="s">
        <v>26</v>
      </c>
      <c r="G920" t="s">
        <v>553</v>
      </c>
      <c r="H920" t="s">
        <v>40</v>
      </c>
      <c r="I920" t="s">
        <v>80</v>
      </c>
      <c r="J920" s="56" t="s">
        <v>499</v>
      </c>
      <c r="K920">
        <v>1</v>
      </c>
    </row>
    <row r="921" spans="1:11" x14ac:dyDescent="0.25">
      <c r="A921" s="37" t="s">
        <v>536</v>
      </c>
      <c r="B921" s="37" t="s">
        <v>632</v>
      </c>
      <c r="C921" t="s">
        <v>536</v>
      </c>
      <c r="D921" t="s">
        <v>8</v>
      </c>
      <c r="E921" t="s">
        <v>493</v>
      </c>
      <c r="F921" t="s">
        <v>26</v>
      </c>
      <c r="G921" t="s">
        <v>553</v>
      </c>
      <c r="H921" t="s">
        <v>40</v>
      </c>
      <c r="I921" t="s">
        <v>80</v>
      </c>
      <c r="J921" s="56" t="s">
        <v>500</v>
      </c>
      <c r="K921">
        <v>1</v>
      </c>
    </row>
    <row r="922" spans="1:11" x14ac:dyDescent="0.25">
      <c r="A922" s="37" t="s">
        <v>536</v>
      </c>
      <c r="B922" s="37" t="s">
        <v>632</v>
      </c>
      <c r="C922" t="s">
        <v>536</v>
      </c>
      <c r="D922" t="s">
        <v>8</v>
      </c>
      <c r="E922" t="s">
        <v>493</v>
      </c>
      <c r="F922" t="s">
        <v>26</v>
      </c>
      <c r="G922" t="s">
        <v>553</v>
      </c>
      <c r="H922" t="s">
        <v>40</v>
      </c>
      <c r="I922" t="s">
        <v>80</v>
      </c>
      <c r="J922" s="56" t="s">
        <v>501</v>
      </c>
      <c r="K922">
        <v>16</v>
      </c>
    </row>
    <row r="923" spans="1:11" x14ac:dyDescent="0.25">
      <c r="A923" s="37" t="s">
        <v>536</v>
      </c>
      <c r="B923" s="37" t="s">
        <v>632</v>
      </c>
      <c r="C923" t="s">
        <v>536</v>
      </c>
      <c r="D923" t="s">
        <v>8</v>
      </c>
      <c r="E923" t="s">
        <v>493</v>
      </c>
      <c r="F923" t="s">
        <v>26</v>
      </c>
      <c r="G923" t="s">
        <v>553</v>
      </c>
      <c r="H923" t="s">
        <v>40</v>
      </c>
      <c r="I923" t="s">
        <v>80</v>
      </c>
      <c r="J923" s="56" t="s">
        <v>502</v>
      </c>
      <c r="K923">
        <v>0</v>
      </c>
    </row>
    <row r="924" spans="1:11" x14ac:dyDescent="0.25">
      <c r="A924" s="37" t="s">
        <v>536</v>
      </c>
      <c r="B924" s="37" t="s">
        <v>632</v>
      </c>
      <c r="C924" t="s">
        <v>536</v>
      </c>
      <c r="D924" t="s">
        <v>8</v>
      </c>
      <c r="E924" t="s">
        <v>493</v>
      </c>
      <c r="F924" t="s">
        <v>26</v>
      </c>
      <c r="G924" t="s">
        <v>553</v>
      </c>
      <c r="H924" t="s">
        <v>40</v>
      </c>
      <c r="I924" t="s">
        <v>80</v>
      </c>
      <c r="J924" s="56" t="s">
        <v>503</v>
      </c>
      <c r="K924">
        <v>10</v>
      </c>
    </row>
    <row r="925" spans="1:11" x14ac:dyDescent="0.25">
      <c r="A925" s="37" t="s">
        <v>536</v>
      </c>
      <c r="B925" s="37" t="s">
        <v>632</v>
      </c>
      <c r="C925" t="s">
        <v>536</v>
      </c>
      <c r="D925" t="s">
        <v>8</v>
      </c>
      <c r="E925" t="s">
        <v>493</v>
      </c>
      <c r="F925" t="s">
        <v>26</v>
      </c>
      <c r="G925" t="s">
        <v>553</v>
      </c>
      <c r="H925" t="s">
        <v>40</v>
      </c>
      <c r="I925" t="s">
        <v>80</v>
      </c>
      <c r="J925" s="56" t="s">
        <v>504</v>
      </c>
      <c r="K925">
        <v>11</v>
      </c>
    </row>
    <row r="926" spans="1:11" x14ac:dyDescent="0.25">
      <c r="A926" s="37" t="s">
        <v>536</v>
      </c>
      <c r="B926" s="37" t="s">
        <v>632</v>
      </c>
      <c r="C926" t="s">
        <v>536</v>
      </c>
      <c r="D926" t="s">
        <v>8</v>
      </c>
      <c r="E926" t="s">
        <v>493</v>
      </c>
      <c r="F926" t="s">
        <v>26</v>
      </c>
      <c r="G926" t="s">
        <v>553</v>
      </c>
      <c r="H926" t="s">
        <v>40</v>
      </c>
      <c r="I926" t="s">
        <v>80</v>
      </c>
      <c r="J926" s="56" t="s">
        <v>505</v>
      </c>
      <c r="K926">
        <v>0</v>
      </c>
    </row>
    <row r="927" spans="1:11" x14ac:dyDescent="0.25">
      <c r="A927" s="37" t="s">
        <v>536</v>
      </c>
      <c r="B927" s="37" t="s">
        <v>632</v>
      </c>
      <c r="C927" t="s">
        <v>536</v>
      </c>
      <c r="D927" t="s">
        <v>8</v>
      </c>
      <c r="E927" t="s">
        <v>493</v>
      </c>
      <c r="F927" t="s">
        <v>26</v>
      </c>
      <c r="G927" t="s">
        <v>553</v>
      </c>
      <c r="H927" t="s">
        <v>40</v>
      </c>
      <c r="I927" t="s">
        <v>80</v>
      </c>
      <c r="J927" s="56" t="s">
        <v>506</v>
      </c>
      <c r="K927">
        <v>4</v>
      </c>
    </row>
    <row r="928" spans="1:11" x14ac:dyDescent="0.25">
      <c r="A928" s="37" t="s">
        <v>536</v>
      </c>
      <c r="B928" s="37" t="s">
        <v>632</v>
      </c>
      <c r="C928" t="s">
        <v>536</v>
      </c>
      <c r="D928" t="s">
        <v>8</v>
      </c>
      <c r="E928" t="s">
        <v>493</v>
      </c>
      <c r="F928" t="s">
        <v>26</v>
      </c>
      <c r="G928" t="s">
        <v>553</v>
      </c>
      <c r="H928" t="s">
        <v>40</v>
      </c>
      <c r="I928" t="s">
        <v>80</v>
      </c>
      <c r="J928" s="56" t="s">
        <v>507</v>
      </c>
      <c r="K928">
        <v>3</v>
      </c>
    </row>
    <row r="929" spans="1:11" x14ac:dyDescent="0.25">
      <c r="A929" s="37" t="s">
        <v>536</v>
      </c>
      <c r="B929" s="37" t="s">
        <v>632</v>
      </c>
      <c r="C929" t="s">
        <v>536</v>
      </c>
      <c r="D929" t="s">
        <v>8</v>
      </c>
      <c r="E929" t="s">
        <v>493</v>
      </c>
      <c r="F929" t="s">
        <v>26</v>
      </c>
      <c r="G929" t="s">
        <v>553</v>
      </c>
      <c r="H929" t="s">
        <v>40</v>
      </c>
      <c r="I929" t="s">
        <v>80</v>
      </c>
      <c r="J929" s="56" t="s">
        <v>508</v>
      </c>
      <c r="K929">
        <v>2</v>
      </c>
    </row>
    <row r="930" spans="1:11" x14ac:dyDescent="0.25">
      <c r="A930" s="37" t="s">
        <v>536</v>
      </c>
      <c r="B930" s="37" t="s">
        <v>632</v>
      </c>
      <c r="C930" t="s">
        <v>536</v>
      </c>
      <c r="D930" t="s">
        <v>8</v>
      </c>
      <c r="E930" t="s">
        <v>493</v>
      </c>
      <c r="F930" t="s">
        <v>26</v>
      </c>
      <c r="G930" t="s">
        <v>553</v>
      </c>
      <c r="H930" t="s">
        <v>27</v>
      </c>
      <c r="I930" t="s">
        <v>81</v>
      </c>
      <c r="J930" s="56">
        <v>1</v>
      </c>
      <c r="K930">
        <v>855</v>
      </c>
    </row>
    <row r="931" spans="1:11" x14ac:dyDescent="0.25">
      <c r="A931" s="37" t="s">
        <v>536</v>
      </c>
      <c r="B931" s="37" t="s">
        <v>632</v>
      </c>
      <c r="C931" t="s">
        <v>536</v>
      </c>
      <c r="D931" t="s">
        <v>8</v>
      </c>
      <c r="E931" t="s">
        <v>493</v>
      </c>
      <c r="F931" t="s">
        <v>26</v>
      </c>
      <c r="G931" t="s">
        <v>553</v>
      </c>
      <c r="H931" t="s">
        <v>27</v>
      </c>
      <c r="I931" t="s">
        <v>81</v>
      </c>
      <c r="J931" s="56">
        <v>2</v>
      </c>
      <c r="K931">
        <v>207</v>
      </c>
    </row>
    <row r="932" spans="1:11" x14ac:dyDescent="0.25">
      <c r="A932" s="37" t="s">
        <v>536</v>
      </c>
      <c r="B932" s="37" t="s">
        <v>632</v>
      </c>
      <c r="C932" t="s">
        <v>536</v>
      </c>
      <c r="D932" t="s">
        <v>8</v>
      </c>
      <c r="E932" t="s">
        <v>493</v>
      </c>
      <c r="F932" t="s">
        <v>26</v>
      </c>
      <c r="G932" t="s">
        <v>553</v>
      </c>
      <c r="H932" t="s">
        <v>27</v>
      </c>
      <c r="I932" t="s">
        <v>81</v>
      </c>
      <c r="J932" s="56" t="s">
        <v>495</v>
      </c>
      <c r="K932">
        <v>134</v>
      </c>
    </row>
    <row r="933" spans="1:11" x14ac:dyDescent="0.25">
      <c r="A933" s="37" t="s">
        <v>536</v>
      </c>
      <c r="B933" s="37" t="s">
        <v>632</v>
      </c>
      <c r="C933" t="s">
        <v>536</v>
      </c>
      <c r="D933" t="s">
        <v>8</v>
      </c>
      <c r="E933" t="s">
        <v>493</v>
      </c>
      <c r="F933" t="s">
        <v>26</v>
      </c>
      <c r="G933" t="s">
        <v>553</v>
      </c>
      <c r="H933" t="s">
        <v>27</v>
      </c>
      <c r="I933" t="s">
        <v>81</v>
      </c>
      <c r="J933" s="56" t="s">
        <v>496</v>
      </c>
      <c r="K933">
        <v>55</v>
      </c>
    </row>
    <row r="934" spans="1:11" x14ac:dyDescent="0.25">
      <c r="A934" s="37" t="s">
        <v>536</v>
      </c>
      <c r="B934" s="37" t="s">
        <v>632</v>
      </c>
      <c r="C934" t="s">
        <v>536</v>
      </c>
      <c r="D934" t="s">
        <v>8</v>
      </c>
      <c r="E934" t="s">
        <v>493</v>
      </c>
      <c r="F934" t="s">
        <v>26</v>
      </c>
      <c r="G934" t="s">
        <v>553</v>
      </c>
      <c r="H934" t="s">
        <v>27</v>
      </c>
      <c r="I934" t="s">
        <v>81</v>
      </c>
      <c r="J934" s="56" t="s">
        <v>497</v>
      </c>
      <c r="K934">
        <v>9</v>
      </c>
    </row>
    <row r="935" spans="1:11" x14ac:dyDescent="0.25">
      <c r="A935" s="37" t="s">
        <v>536</v>
      </c>
      <c r="B935" s="37" t="s">
        <v>632</v>
      </c>
      <c r="C935" t="s">
        <v>536</v>
      </c>
      <c r="D935" t="s">
        <v>8</v>
      </c>
      <c r="E935" t="s">
        <v>493</v>
      </c>
      <c r="F935" t="s">
        <v>26</v>
      </c>
      <c r="G935" t="s">
        <v>553</v>
      </c>
      <c r="H935" t="s">
        <v>27</v>
      </c>
      <c r="I935" t="s">
        <v>81</v>
      </c>
      <c r="J935" s="56" t="s">
        <v>498</v>
      </c>
      <c r="K935">
        <v>2</v>
      </c>
    </row>
    <row r="936" spans="1:11" x14ac:dyDescent="0.25">
      <c r="A936" s="37" t="s">
        <v>536</v>
      </c>
      <c r="B936" s="37" t="s">
        <v>632</v>
      </c>
      <c r="C936" t="s">
        <v>536</v>
      </c>
      <c r="D936" t="s">
        <v>8</v>
      </c>
      <c r="E936" t="s">
        <v>493</v>
      </c>
      <c r="F936" t="s">
        <v>26</v>
      </c>
      <c r="G936" t="s">
        <v>553</v>
      </c>
      <c r="H936" t="s">
        <v>27</v>
      </c>
      <c r="I936" t="s">
        <v>81</v>
      </c>
      <c r="J936" s="56" t="s">
        <v>499</v>
      </c>
      <c r="K936">
        <v>7</v>
      </c>
    </row>
    <row r="937" spans="1:11" x14ac:dyDescent="0.25">
      <c r="A937" s="37" t="s">
        <v>536</v>
      </c>
      <c r="B937" s="37" t="s">
        <v>632</v>
      </c>
      <c r="C937" t="s">
        <v>536</v>
      </c>
      <c r="D937" t="s">
        <v>8</v>
      </c>
      <c r="E937" t="s">
        <v>493</v>
      </c>
      <c r="F937" t="s">
        <v>26</v>
      </c>
      <c r="G937" t="s">
        <v>553</v>
      </c>
      <c r="H937" t="s">
        <v>27</v>
      </c>
      <c r="I937" t="s">
        <v>81</v>
      </c>
      <c r="J937" s="56" t="s">
        <v>500</v>
      </c>
      <c r="K937">
        <v>0</v>
      </c>
    </row>
    <row r="938" spans="1:11" x14ac:dyDescent="0.25">
      <c r="A938" s="37" t="s">
        <v>536</v>
      </c>
      <c r="B938" s="37" t="s">
        <v>632</v>
      </c>
      <c r="C938" t="s">
        <v>536</v>
      </c>
      <c r="D938" t="s">
        <v>8</v>
      </c>
      <c r="E938" t="s">
        <v>493</v>
      </c>
      <c r="F938" t="s">
        <v>26</v>
      </c>
      <c r="G938" t="s">
        <v>553</v>
      </c>
      <c r="H938" t="s">
        <v>27</v>
      </c>
      <c r="I938" t="s">
        <v>81</v>
      </c>
      <c r="J938" s="56" t="s">
        <v>501</v>
      </c>
      <c r="K938">
        <v>37</v>
      </c>
    </row>
    <row r="939" spans="1:11" x14ac:dyDescent="0.25">
      <c r="A939" s="37" t="s">
        <v>536</v>
      </c>
      <c r="B939" s="37" t="s">
        <v>632</v>
      </c>
      <c r="C939" t="s">
        <v>536</v>
      </c>
      <c r="D939" t="s">
        <v>8</v>
      </c>
      <c r="E939" t="s">
        <v>493</v>
      </c>
      <c r="F939" t="s">
        <v>26</v>
      </c>
      <c r="G939" t="s">
        <v>553</v>
      </c>
      <c r="H939" t="s">
        <v>27</v>
      </c>
      <c r="I939" t="s">
        <v>81</v>
      </c>
      <c r="J939" s="56" t="s">
        <v>502</v>
      </c>
      <c r="K939">
        <v>5</v>
      </c>
    </row>
    <row r="940" spans="1:11" x14ac:dyDescent="0.25">
      <c r="A940" s="37" t="s">
        <v>536</v>
      </c>
      <c r="B940" s="37" t="s">
        <v>632</v>
      </c>
      <c r="C940" t="s">
        <v>536</v>
      </c>
      <c r="D940" t="s">
        <v>8</v>
      </c>
      <c r="E940" t="s">
        <v>493</v>
      </c>
      <c r="F940" t="s">
        <v>26</v>
      </c>
      <c r="G940" t="s">
        <v>553</v>
      </c>
      <c r="H940" t="s">
        <v>27</v>
      </c>
      <c r="I940" t="s">
        <v>81</v>
      </c>
      <c r="J940" s="56" t="s">
        <v>503</v>
      </c>
      <c r="K940">
        <v>59</v>
      </c>
    </row>
    <row r="941" spans="1:11" x14ac:dyDescent="0.25">
      <c r="A941" s="37" t="s">
        <v>536</v>
      </c>
      <c r="B941" s="37" t="s">
        <v>632</v>
      </c>
      <c r="C941" t="s">
        <v>536</v>
      </c>
      <c r="D941" t="s">
        <v>8</v>
      </c>
      <c r="E941" t="s">
        <v>493</v>
      </c>
      <c r="F941" t="s">
        <v>26</v>
      </c>
      <c r="G941" t="s">
        <v>553</v>
      </c>
      <c r="H941" t="s">
        <v>27</v>
      </c>
      <c r="I941" t="s">
        <v>81</v>
      </c>
      <c r="J941" s="56" t="s">
        <v>504</v>
      </c>
      <c r="K941">
        <v>90</v>
      </c>
    </row>
    <row r="942" spans="1:11" x14ac:dyDescent="0.25">
      <c r="A942" s="37" t="s">
        <v>536</v>
      </c>
      <c r="B942" s="37" t="s">
        <v>632</v>
      </c>
      <c r="C942" t="s">
        <v>536</v>
      </c>
      <c r="D942" t="s">
        <v>8</v>
      </c>
      <c r="E942" t="s">
        <v>493</v>
      </c>
      <c r="F942" t="s">
        <v>26</v>
      </c>
      <c r="G942" t="s">
        <v>553</v>
      </c>
      <c r="H942" t="s">
        <v>27</v>
      </c>
      <c r="I942" t="s">
        <v>81</v>
      </c>
      <c r="J942" s="56" t="s">
        <v>505</v>
      </c>
      <c r="K942">
        <v>5</v>
      </c>
    </row>
    <row r="943" spans="1:11" x14ac:dyDescent="0.25">
      <c r="A943" s="37" t="s">
        <v>536</v>
      </c>
      <c r="B943" s="37" t="s">
        <v>632</v>
      </c>
      <c r="C943" t="s">
        <v>536</v>
      </c>
      <c r="D943" t="s">
        <v>8</v>
      </c>
      <c r="E943" t="s">
        <v>493</v>
      </c>
      <c r="F943" t="s">
        <v>26</v>
      </c>
      <c r="G943" t="s">
        <v>553</v>
      </c>
      <c r="H943" t="s">
        <v>27</v>
      </c>
      <c r="I943" t="s">
        <v>81</v>
      </c>
      <c r="J943" s="56" t="s">
        <v>506</v>
      </c>
      <c r="K943">
        <v>7</v>
      </c>
    </row>
    <row r="944" spans="1:11" x14ac:dyDescent="0.25">
      <c r="A944" s="37" t="s">
        <v>536</v>
      </c>
      <c r="B944" s="37" t="s">
        <v>632</v>
      </c>
      <c r="C944" t="s">
        <v>536</v>
      </c>
      <c r="D944" t="s">
        <v>8</v>
      </c>
      <c r="E944" t="s">
        <v>493</v>
      </c>
      <c r="F944" t="s">
        <v>26</v>
      </c>
      <c r="G944" t="s">
        <v>553</v>
      </c>
      <c r="H944" t="s">
        <v>27</v>
      </c>
      <c r="I944" t="s">
        <v>81</v>
      </c>
      <c r="J944" s="56" t="s">
        <v>507</v>
      </c>
      <c r="K944">
        <v>4</v>
      </c>
    </row>
    <row r="945" spans="1:11" x14ac:dyDescent="0.25">
      <c r="A945" s="37" t="s">
        <v>536</v>
      </c>
      <c r="B945" s="37" t="s">
        <v>632</v>
      </c>
      <c r="C945" t="s">
        <v>536</v>
      </c>
      <c r="D945" t="s">
        <v>8</v>
      </c>
      <c r="E945" t="s">
        <v>493</v>
      </c>
      <c r="F945" t="s">
        <v>26</v>
      </c>
      <c r="G945" t="s">
        <v>553</v>
      </c>
      <c r="H945" t="s">
        <v>27</v>
      </c>
      <c r="I945" t="s">
        <v>81</v>
      </c>
      <c r="J945" s="56" t="s">
        <v>508</v>
      </c>
      <c r="K945">
        <v>0</v>
      </c>
    </row>
    <row r="946" spans="1:11" x14ac:dyDescent="0.25">
      <c r="A946" s="37" t="s">
        <v>536</v>
      </c>
      <c r="B946" s="37" t="s">
        <v>632</v>
      </c>
      <c r="C946" t="s">
        <v>536</v>
      </c>
      <c r="D946" t="s">
        <v>8</v>
      </c>
      <c r="E946" t="s">
        <v>493</v>
      </c>
      <c r="F946" t="s">
        <v>26</v>
      </c>
      <c r="G946" t="s">
        <v>553</v>
      </c>
      <c r="H946" t="s">
        <v>46</v>
      </c>
      <c r="I946" t="s">
        <v>82</v>
      </c>
      <c r="J946" s="56">
        <v>1</v>
      </c>
      <c r="K946">
        <v>326</v>
      </c>
    </row>
    <row r="947" spans="1:11" x14ac:dyDescent="0.25">
      <c r="A947" s="37" t="s">
        <v>536</v>
      </c>
      <c r="B947" s="37" t="s">
        <v>632</v>
      </c>
      <c r="C947" t="s">
        <v>536</v>
      </c>
      <c r="D947" t="s">
        <v>8</v>
      </c>
      <c r="E947" t="s">
        <v>493</v>
      </c>
      <c r="F947" t="s">
        <v>26</v>
      </c>
      <c r="G947" t="s">
        <v>553</v>
      </c>
      <c r="H947" t="s">
        <v>46</v>
      </c>
      <c r="I947" t="s">
        <v>82</v>
      </c>
      <c r="J947" s="56">
        <v>2</v>
      </c>
      <c r="K947">
        <v>107</v>
      </c>
    </row>
    <row r="948" spans="1:11" x14ac:dyDescent="0.25">
      <c r="A948" s="37" t="s">
        <v>536</v>
      </c>
      <c r="B948" s="37" t="s">
        <v>632</v>
      </c>
      <c r="C948" t="s">
        <v>536</v>
      </c>
      <c r="D948" t="s">
        <v>8</v>
      </c>
      <c r="E948" t="s">
        <v>493</v>
      </c>
      <c r="F948" t="s">
        <v>26</v>
      </c>
      <c r="G948" t="s">
        <v>553</v>
      </c>
      <c r="H948" t="s">
        <v>46</v>
      </c>
      <c r="I948" t="s">
        <v>82</v>
      </c>
      <c r="J948" s="56" t="s">
        <v>495</v>
      </c>
      <c r="K948">
        <v>73</v>
      </c>
    </row>
    <row r="949" spans="1:11" x14ac:dyDescent="0.25">
      <c r="A949" s="37" t="s">
        <v>536</v>
      </c>
      <c r="B949" s="37" t="s">
        <v>632</v>
      </c>
      <c r="C949" t="s">
        <v>536</v>
      </c>
      <c r="D949" t="s">
        <v>8</v>
      </c>
      <c r="E949" t="s">
        <v>493</v>
      </c>
      <c r="F949" t="s">
        <v>26</v>
      </c>
      <c r="G949" t="s">
        <v>553</v>
      </c>
      <c r="H949" t="s">
        <v>46</v>
      </c>
      <c r="I949" t="s">
        <v>82</v>
      </c>
      <c r="J949" s="56" t="s">
        <v>496</v>
      </c>
      <c r="K949">
        <v>24</v>
      </c>
    </row>
    <row r="950" spans="1:11" x14ac:dyDescent="0.25">
      <c r="A950" s="37" t="s">
        <v>536</v>
      </c>
      <c r="B950" s="37" t="s">
        <v>632</v>
      </c>
      <c r="C950" t="s">
        <v>536</v>
      </c>
      <c r="D950" t="s">
        <v>8</v>
      </c>
      <c r="E950" t="s">
        <v>493</v>
      </c>
      <c r="F950" t="s">
        <v>26</v>
      </c>
      <c r="G950" t="s">
        <v>553</v>
      </c>
      <c r="H950" t="s">
        <v>46</v>
      </c>
      <c r="I950" t="s">
        <v>82</v>
      </c>
      <c r="J950" s="56" t="s">
        <v>497</v>
      </c>
      <c r="K950">
        <v>7</v>
      </c>
    </row>
    <row r="951" spans="1:11" x14ac:dyDescent="0.25">
      <c r="A951" s="37" t="s">
        <v>536</v>
      </c>
      <c r="B951" s="37" t="s">
        <v>632</v>
      </c>
      <c r="C951" t="s">
        <v>536</v>
      </c>
      <c r="D951" t="s">
        <v>8</v>
      </c>
      <c r="E951" t="s">
        <v>493</v>
      </c>
      <c r="F951" t="s">
        <v>26</v>
      </c>
      <c r="G951" t="s">
        <v>553</v>
      </c>
      <c r="H951" t="s">
        <v>46</v>
      </c>
      <c r="I951" t="s">
        <v>82</v>
      </c>
      <c r="J951" s="56" t="s">
        <v>498</v>
      </c>
      <c r="K951">
        <v>0</v>
      </c>
    </row>
    <row r="952" spans="1:11" x14ac:dyDescent="0.25">
      <c r="A952" s="37" t="s">
        <v>536</v>
      </c>
      <c r="B952" s="37" t="s">
        <v>632</v>
      </c>
      <c r="C952" t="s">
        <v>536</v>
      </c>
      <c r="D952" t="s">
        <v>8</v>
      </c>
      <c r="E952" t="s">
        <v>493</v>
      </c>
      <c r="F952" t="s">
        <v>26</v>
      </c>
      <c r="G952" t="s">
        <v>553</v>
      </c>
      <c r="H952" t="s">
        <v>46</v>
      </c>
      <c r="I952" t="s">
        <v>82</v>
      </c>
      <c r="J952" s="56" t="s">
        <v>499</v>
      </c>
      <c r="K952">
        <v>3</v>
      </c>
    </row>
    <row r="953" spans="1:11" x14ac:dyDescent="0.25">
      <c r="A953" s="37" t="s">
        <v>536</v>
      </c>
      <c r="B953" s="37" t="s">
        <v>632</v>
      </c>
      <c r="C953" t="s">
        <v>536</v>
      </c>
      <c r="D953" t="s">
        <v>8</v>
      </c>
      <c r="E953" t="s">
        <v>493</v>
      </c>
      <c r="F953" t="s">
        <v>26</v>
      </c>
      <c r="G953" t="s">
        <v>553</v>
      </c>
      <c r="H953" t="s">
        <v>46</v>
      </c>
      <c r="I953" t="s">
        <v>82</v>
      </c>
      <c r="J953" s="56" t="s">
        <v>500</v>
      </c>
      <c r="K953">
        <v>0</v>
      </c>
    </row>
    <row r="954" spans="1:11" x14ac:dyDescent="0.25">
      <c r="A954" s="37" t="s">
        <v>536</v>
      </c>
      <c r="B954" s="37" t="s">
        <v>632</v>
      </c>
      <c r="C954" t="s">
        <v>536</v>
      </c>
      <c r="D954" t="s">
        <v>8</v>
      </c>
      <c r="E954" t="s">
        <v>493</v>
      </c>
      <c r="F954" t="s">
        <v>26</v>
      </c>
      <c r="G954" t="s">
        <v>553</v>
      </c>
      <c r="H954" t="s">
        <v>46</v>
      </c>
      <c r="I954" t="s">
        <v>82</v>
      </c>
      <c r="J954" s="56" t="s">
        <v>501</v>
      </c>
      <c r="K954">
        <v>20</v>
      </c>
    </row>
    <row r="955" spans="1:11" x14ac:dyDescent="0.25">
      <c r="A955" s="37" t="s">
        <v>536</v>
      </c>
      <c r="B955" s="37" t="s">
        <v>632</v>
      </c>
      <c r="C955" t="s">
        <v>536</v>
      </c>
      <c r="D955" t="s">
        <v>8</v>
      </c>
      <c r="E955" t="s">
        <v>493</v>
      </c>
      <c r="F955" t="s">
        <v>26</v>
      </c>
      <c r="G955" t="s">
        <v>553</v>
      </c>
      <c r="H955" t="s">
        <v>46</v>
      </c>
      <c r="I955" t="s">
        <v>82</v>
      </c>
      <c r="J955" s="56" t="s">
        <v>502</v>
      </c>
      <c r="K955">
        <v>0</v>
      </c>
    </row>
    <row r="956" spans="1:11" x14ac:dyDescent="0.25">
      <c r="A956" s="37" t="s">
        <v>536</v>
      </c>
      <c r="B956" s="37" t="s">
        <v>632</v>
      </c>
      <c r="C956" t="s">
        <v>536</v>
      </c>
      <c r="D956" t="s">
        <v>8</v>
      </c>
      <c r="E956" t="s">
        <v>493</v>
      </c>
      <c r="F956" t="s">
        <v>26</v>
      </c>
      <c r="G956" t="s">
        <v>553</v>
      </c>
      <c r="H956" t="s">
        <v>46</v>
      </c>
      <c r="I956" t="s">
        <v>82</v>
      </c>
      <c r="J956" s="56" t="s">
        <v>503</v>
      </c>
      <c r="K956">
        <v>42</v>
      </c>
    </row>
    <row r="957" spans="1:11" x14ac:dyDescent="0.25">
      <c r="A957" s="37" t="s">
        <v>536</v>
      </c>
      <c r="B957" s="37" t="s">
        <v>632</v>
      </c>
      <c r="C957" t="s">
        <v>536</v>
      </c>
      <c r="D957" t="s">
        <v>8</v>
      </c>
      <c r="E957" t="s">
        <v>493</v>
      </c>
      <c r="F957" t="s">
        <v>26</v>
      </c>
      <c r="G957" t="s">
        <v>553</v>
      </c>
      <c r="H957" t="s">
        <v>46</v>
      </c>
      <c r="I957" t="s">
        <v>82</v>
      </c>
      <c r="J957" s="56" t="s">
        <v>504</v>
      </c>
      <c r="K957">
        <v>34</v>
      </c>
    </row>
    <row r="958" spans="1:11" x14ac:dyDescent="0.25">
      <c r="A958" s="37" t="s">
        <v>536</v>
      </c>
      <c r="B958" s="37" t="s">
        <v>632</v>
      </c>
      <c r="C958" t="s">
        <v>536</v>
      </c>
      <c r="D958" t="s">
        <v>8</v>
      </c>
      <c r="E958" t="s">
        <v>493</v>
      </c>
      <c r="F958" t="s">
        <v>26</v>
      </c>
      <c r="G958" t="s">
        <v>553</v>
      </c>
      <c r="H958" t="s">
        <v>46</v>
      </c>
      <c r="I958" t="s">
        <v>82</v>
      </c>
      <c r="J958" s="56" t="s">
        <v>505</v>
      </c>
      <c r="K958">
        <v>1</v>
      </c>
    </row>
    <row r="959" spans="1:11" x14ac:dyDescent="0.25">
      <c r="A959" s="37" t="s">
        <v>536</v>
      </c>
      <c r="B959" s="37" t="s">
        <v>632</v>
      </c>
      <c r="C959" t="s">
        <v>536</v>
      </c>
      <c r="D959" t="s">
        <v>8</v>
      </c>
      <c r="E959" t="s">
        <v>493</v>
      </c>
      <c r="F959" t="s">
        <v>26</v>
      </c>
      <c r="G959" t="s">
        <v>553</v>
      </c>
      <c r="H959" t="s">
        <v>46</v>
      </c>
      <c r="I959" t="s">
        <v>82</v>
      </c>
      <c r="J959" s="56" t="s">
        <v>506</v>
      </c>
      <c r="K959">
        <v>9</v>
      </c>
    </row>
    <row r="960" spans="1:11" x14ac:dyDescent="0.25">
      <c r="A960" s="37" t="s">
        <v>536</v>
      </c>
      <c r="B960" s="37" t="s">
        <v>632</v>
      </c>
      <c r="C960" t="s">
        <v>536</v>
      </c>
      <c r="D960" t="s">
        <v>8</v>
      </c>
      <c r="E960" t="s">
        <v>493</v>
      </c>
      <c r="F960" t="s">
        <v>26</v>
      </c>
      <c r="G960" t="s">
        <v>553</v>
      </c>
      <c r="H960" t="s">
        <v>46</v>
      </c>
      <c r="I960" t="s">
        <v>82</v>
      </c>
      <c r="J960" s="56" t="s">
        <v>507</v>
      </c>
      <c r="K960">
        <v>1</v>
      </c>
    </row>
    <row r="961" spans="1:11" x14ac:dyDescent="0.25">
      <c r="A961" s="37" t="s">
        <v>536</v>
      </c>
      <c r="B961" s="37" t="s">
        <v>632</v>
      </c>
      <c r="C961" t="s">
        <v>536</v>
      </c>
      <c r="D961" t="s">
        <v>8</v>
      </c>
      <c r="E961" t="s">
        <v>493</v>
      </c>
      <c r="F961" t="s">
        <v>26</v>
      </c>
      <c r="G961" t="s">
        <v>553</v>
      </c>
      <c r="H961" t="s">
        <v>46</v>
      </c>
      <c r="I961" t="s">
        <v>82</v>
      </c>
      <c r="J961" s="56" t="s">
        <v>508</v>
      </c>
      <c r="K961">
        <v>0</v>
      </c>
    </row>
    <row r="962" spans="1:11" x14ac:dyDescent="0.25">
      <c r="A962" s="37" t="s">
        <v>536</v>
      </c>
      <c r="B962" s="37" t="s">
        <v>632</v>
      </c>
      <c r="C962" t="s">
        <v>536</v>
      </c>
      <c r="D962" t="s">
        <v>0</v>
      </c>
      <c r="E962" t="s">
        <v>519</v>
      </c>
      <c r="F962" t="s">
        <v>1</v>
      </c>
      <c r="G962" t="s">
        <v>520</v>
      </c>
      <c r="H962" t="s">
        <v>2</v>
      </c>
      <c r="I962" t="s">
        <v>86</v>
      </c>
      <c r="J962" s="56">
        <v>1</v>
      </c>
      <c r="K962">
        <v>9000</v>
      </c>
    </row>
    <row r="963" spans="1:11" x14ac:dyDescent="0.25">
      <c r="A963" s="37" t="s">
        <v>536</v>
      </c>
      <c r="B963" s="37" t="s">
        <v>632</v>
      </c>
      <c r="C963" t="s">
        <v>536</v>
      </c>
      <c r="D963" t="s">
        <v>0</v>
      </c>
      <c r="E963" t="s">
        <v>519</v>
      </c>
      <c r="F963" t="s">
        <v>1</v>
      </c>
      <c r="G963" t="s">
        <v>520</v>
      </c>
      <c r="H963" t="s">
        <v>2</v>
      </c>
      <c r="I963" t="s">
        <v>86</v>
      </c>
      <c r="J963" s="56">
        <v>2</v>
      </c>
      <c r="K963">
        <v>1210</v>
      </c>
    </row>
    <row r="964" spans="1:11" x14ac:dyDescent="0.25">
      <c r="A964" s="37" t="s">
        <v>536</v>
      </c>
      <c r="B964" s="37" t="s">
        <v>632</v>
      </c>
      <c r="C964" t="s">
        <v>536</v>
      </c>
      <c r="D964" t="s">
        <v>0</v>
      </c>
      <c r="E964" t="s">
        <v>519</v>
      </c>
      <c r="F964" t="s">
        <v>1</v>
      </c>
      <c r="G964" t="s">
        <v>520</v>
      </c>
      <c r="H964" t="s">
        <v>2</v>
      </c>
      <c r="I964" t="s">
        <v>86</v>
      </c>
      <c r="J964" s="56" t="s">
        <v>495</v>
      </c>
      <c r="K964">
        <v>796</v>
      </c>
    </row>
    <row r="965" spans="1:11" x14ac:dyDescent="0.25">
      <c r="A965" s="37" t="s">
        <v>536</v>
      </c>
      <c r="B965" s="37" t="s">
        <v>632</v>
      </c>
      <c r="C965" t="s">
        <v>536</v>
      </c>
      <c r="D965" t="s">
        <v>0</v>
      </c>
      <c r="E965" t="s">
        <v>519</v>
      </c>
      <c r="F965" t="s">
        <v>1</v>
      </c>
      <c r="G965" t="s">
        <v>520</v>
      </c>
      <c r="H965" t="s">
        <v>2</v>
      </c>
      <c r="I965" t="s">
        <v>86</v>
      </c>
      <c r="J965" s="56" t="s">
        <v>496</v>
      </c>
      <c r="K965">
        <v>217</v>
      </c>
    </row>
    <row r="966" spans="1:11" x14ac:dyDescent="0.25">
      <c r="A966" s="37" t="s">
        <v>536</v>
      </c>
      <c r="B966" s="37" t="s">
        <v>632</v>
      </c>
      <c r="C966" t="s">
        <v>536</v>
      </c>
      <c r="D966" t="s">
        <v>0</v>
      </c>
      <c r="E966" t="s">
        <v>519</v>
      </c>
      <c r="F966" t="s">
        <v>1</v>
      </c>
      <c r="G966" t="s">
        <v>520</v>
      </c>
      <c r="H966" t="s">
        <v>2</v>
      </c>
      <c r="I966" t="s">
        <v>86</v>
      </c>
      <c r="J966" s="56" t="s">
        <v>497</v>
      </c>
      <c r="K966">
        <v>62</v>
      </c>
    </row>
    <row r="967" spans="1:11" x14ac:dyDescent="0.25">
      <c r="A967" s="37" t="s">
        <v>536</v>
      </c>
      <c r="B967" s="37" t="s">
        <v>632</v>
      </c>
      <c r="C967" t="s">
        <v>536</v>
      </c>
      <c r="D967" t="s">
        <v>0</v>
      </c>
      <c r="E967" t="s">
        <v>519</v>
      </c>
      <c r="F967" t="s">
        <v>1</v>
      </c>
      <c r="G967" t="s">
        <v>520</v>
      </c>
      <c r="H967" t="s">
        <v>2</v>
      </c>
      <c r="I967" t="s">
        <v>86</v>
      </c>
      <c r="J967" s="56" t="s">
        <v>498</v>
      </c>
      <c r="K967">
        <v>48</v>
      </c>
    </row>
    <row r="968" spans="1:11" x14ac:dyDescent="0.25">
      <c r="A968" s="37" t="s">
        <v>536</v>
      </c>
      <c r="B968" s="37" t="s">
        <v>632</v>
      </c>
      <c r="C968" t="s">
        <v>536</v>
      </c>
      <c r="D968" t="s">
        <v>0</v>
      </c>
      <c r="E968" t="s">
        <v>519</v>
      </c>
      <c r="F968" t="s">
        <v>1</v>
      </c>
      <c r="G968" t="s">
        <v>520</v>
      </c>
      <c r="H968" t="s">
        <v>2</v>
      </c>
      <c r="I968" t="s">
        <v>86</v>
      </c>
      <c r="J968" s="56" t="s">
        <v>499</v>
      </c>
      <c r="K968">
        <v>85</v>
      </c>
    </row>
    <row r="969" spans="1:11" x14ac:dyDescent="0.25">
      <c r="A969" s="37" t="s">
        <v>536</v>
      </c>
      <c r="B969" s="37" t="s">
        <v>632</v>
      </c>
      <c r="C969" t="s">
        <v>536</v>
      </c>
      <c r="D969" t="s">
        <v>0</v>
      </c>
      <c r="E969" t="s">
        <v>519</v>
      </c>
      <c r="F969" t="s">
        <v>1</v>
      </c>
      <c r="G969" t="s">
        <v>520</v>
      </c>
      <c r="H969" t="s">
        <v>2</v>
      </c>
      <c r="I969" t="s">
        <v>86</v>
      </c>
      <c r="J969" s="56" t="s">
        <v>500</v>
      </c>
      <c r="K969">
        <v>2</v>
      </c>
    </row>
    <row r="970" spans="1:11" x14ac:dyDescent="0.25">
      <c r="A970" s="37" t="s">
        <v>536</v>
      </c>
      <c r="B970" s="37" t="s">
        <v>632</v>
      </c>
      <c r="C970" t="s">
        <v>536</v>
      </c>
      <c r="D970" t="s">
        <v>0</v>
      </c>
      <c r="E970" t="s">
        <v>519</v>
      </c>
      <c r="F970" t="s">
        <v>1</v>
      </c>
      <c r="G970" t="s">
        <v>520</v>
      </c>
      <c r="H970" t="s">
        <v>2</v>
      </c>
      <c r="I970" t="s">
        <v>86</v>
      </c>
      <c r="J970" s="56" t="s">
        <v>501</v>
      </c>
      <c r="K970">
        <v>259</v>
      </c>
    </row>
    <row r="971" spans="1:11" x14ac:dyDescent="0.25">
      <c r="A971" s="37" t="s">
        <v>536</v>
      </c>
      <c r="B971" s="37" t="s">
        <v>632</v>
      </c>
      <c r="C971" t="s">
        <v>536</v>
      </c>
      <c r="D971" t="s">
        <v>0</v>
      </c>
      <c r="E971" t="s">
        <v>519</v>
      </c>
      <c r="F971" t="s">
        <v>1</v>
      </c>
      <c r="G971" t="s">
        <v>520</v>
      </c>
      <c r="H971" t="s">
        <v>2</v>
      </c>
      <c r="I971" t="s">
        <v>86</v>
      </c>
      <c r="J971" s="56" t="s">
        <v>502</v>
      </c>
      <c r="K971">
        <v>198</v>
      </c>
    </row>
    <row r="972" spans="1:11" x14ac:dyDescent="0.25">
      <c r="A972" s="37" t="s">
        <v>536</v>
      </c>
      <c r="B972" s="37" t="s">
        <v>632</v>
      </c>
      <c r="C972" t="s">
        <v>536</v>
      </c>
      <c r="D972" t="s">
        <v>0</v>
      </c>
      <c r="E972" t="s">
        <v>519</v>
      </c>
      <c r="F972" t="s">
        <v>1</v>
      </c>
      <c r="G972" t="s">
        <v>520</v>
      </c>
      <c r="H972" t="s">
        <v>2</v>
      </c>
      <c r="I972" t="s">
        <v>86</v>
      </c>
      <c r="J972" s="56" t="s">
        <v>503</v>
      </c>
      <c r="K972">
        <v>125</v>
      </c>
    </row>
    <row r="973" spans="1:11" x14ac:dyDescent="0.25">
      <c r="A973" s="37" t="s">
        <v>536</v>
      </c>
      <c r="B973" s="37" t="s">
        <v>632</v>
      </c>
      <c r="C973" t="s">
        <v>536</v>
      </c>
      <c r="D973" t="s">
        <v>0</v>
      </c>
      <c r="E973" t="s">
        <v>519</v>
      </c>
      <c r="F973" t="s">
        <v>1</v>
      </c>
      <c r="G973" t="s">
        <v>520</v>
      </c>
      <c r="H973" t="s">
        <v>2</v>
      </c>
      <c r="I973" t="s">
        <v>86</v>
      </c>
      <c r="J973" s="56" t="s">
        <v>504</v>
      </c>
      <c r="K973">
        <v>174</v>
      </c>
    </row>
    <row r="974" spans="1:11" x14ac:dyDescent="0.25">
      <c r="A974" s="37" t="s">
        <v>536</v>
      </c>
      <c r="B974" s="37" t="s">
        <v>632</v>
      </c>
      <c r="C974" t="s">
        <v>536</v>
      </c>
      <c r="D974" t="s">
        <v>0</v>
      </c>
      <c r="E974" t="s">
        <v>519</v>
      </c>
      <c r="F974" t="s">
        <v>1</v>
      </c>
      <c r="G974" t="s">
        <v>520</v>
      </c>
      <c r="H974" t="s">
        <v>2</v>
      </c>
      <c r="I974" t="s">
        <v>86</v>
      </c>
      <c r="J974" s="56" t="s">
        <v>505</v>
      </c>
      <c r="K974">
        <v>16</v>
      </c>
    </row>
    <row r="975" spans="1:11" x14ac:dyDescent="0.25">
      <c r="A975" s="37" t="s">
        <v>536</v>
      </c>
      <c r="B975" s="37" t="s">
        <v>632</v>
      </c>
      <c r="C975" t="s">
        <v>536</v>
      </c>
      <c r="D975" t="s">
        <v>0</v>
      </c>
      <c r="E975" t="s">
        <v>519</v>
      </c>
      <c r="F975" t="s">
        <v>1</v>
      </c>
      <c r="G975" t="s">
        <v>520</v>
      </c>
      <c r="H975" t="s">
        <v>2</v>
      </c>
      <c r="I975" t="s">
        <v>86</v>
      </c>
      <c r="J975" s="56" t="s">
        <v>506</v>
      </c>
      <c r="K975">
        <v>35</v>
      </c>
    </row>
    <row r="976" spans="1:11" x14ac:dyDescent="0.25">
      <c r="A976" s="37" t="s">
        <v>536</v>
      </c>
      <c r="B976" s="37" t="s">
        <v>632</v>
      </c>
      <c r="C976" t="s">
        <v>536</v>
      </c>
      <c r="D976" t="s">
        <v>0</v>
      </c>
      <c r="E976" t="s">
        <v>519</v>
      </c>
      <c r="F976" t="s">
        <v>1</v>
      </c>
      <c r="G976" t="s">
        <v>520</v>
      </c>
      <c r="H976" t="s">
        <v>2</v>
      </c>
      <c r="I976" t="s">
        <v>86</v>
      </c>
      <c r="J976" s="56" t="s">
        <v>507</v>
      </c>
      <c r="K976">
        <v>31</v>
      </c>
    </row>
    <row r="977" spans="1:11" x14ac:dyDescent="0.25">
      <c r="A977" s="37" t="s">
        <v>536</v>
      </c>
      <c r="B977" s="37" t="s">
        <v>632</v>
      </c>
      <c r="C977" t="s">
        <v>536</v>
      </c>
      <c r="D977" t="s">
        <v>0</v>
      </c>
      <c r="E977" t="s">
        <v>519</v>
      </c>
      <c r="F977" t="s">
        <v>1</v>
      </c>
      <c r="G977" t="s">
        <v>520</v>
      </c>
      <c r="H977" t="s">
        <v>2</v>
      </c>
      <c r="I977" t="s">
        <v>86</v>
      </c>
      <c r="J977" s="56" t="s">
        <v>508</v>
      </c>
      <c r="K977">
        <v>372</v>
      </c>
    </row>
    <row r="978" spans="1:11" x14ac:dyDescent="0.25">
      <c r="A978" s="37" t="s">
        <v>536</v>
      </c>
      <c r="B978" s="37" t="s">
        <v>632</v>
      </c>
      <c r="C978" t="s">
        <v>536</v>
      </c>
      <c r="D978" t="s">
        <v>45</v>
      </c>
      <c r="E978" t="s">
        <v>521</v>
      </c>
      <c r="F978" t="s">
        <v>522</v>
      </c>
      <c r="G978" t="s">
        <v>523</v>
      </c>
      <c r="H978" t="s">
        <v>220</v>
      </c>
      <c r="I978" t="s">
        <v>490</v>
      </c>
      <c r="J978" s="56">
        <v>1</v>
      </c>
      <c r="K978">
        <v>1920</v>
      </c>
    </row>
    <row r="979" spans="1:11" x14ac:dyDescent="0.25">
      <c r="A979" s="37" t="s">
        <v>536</v>
      </c>
      <c r="B979" s="37" t="s">
        <v>632</v>
      </c>
      <c r="C979" t="s">
        <v>536</v>
      </c>
      <c r="D979" t="s">
        <v>45</v>
      </c>
      <c r="E979" t="s">
        <v>521</v>
      </c>
      <c r="F979" t="s">
        <v>522</v>
      </c>
      <c r="G979" t="s">
        <v>523</v>
      </c>
      <c r="H979" t="s">
        <v>220</v>
      </c>
      <c r="I979" t="s">
        <v>490</v>
      </c>
      <c r="J979" s="56">
        <v>2</v>
      </c>
      <c r="K979">
        <v>777</v>
      </c>
    </row>
    <row r="980" spans="1:11" x14ac:dyDescent="0.25">
      <c r="A980" s="37" t="s">
        <v>536</v>
      </c>
      <c r="B980" s="37" t="s">
        <v>632</v>
      </c>
      <c r="C980" t="s">
        <v>536</v>
      </c>
      <c r="D980" t="s">
        <v>45</v>
      </c>
      <c r="E980" t="s">
        <v>521</v>
      </c>
      <c r="F980" t="s">
        <v>522</v>
      </c>
      <c r="G980" t="s">
        <v>523</v>
      </c>
      <c r="H980" t="s">
        <v>220</v>
      </c>
      <c r="I980" t="s">
        <v>490</v>
      </c>
      <c r="J980" s="56" t="s">
        <v>495</v>
      </c>
      <c r="K980">
        <v>526</v>
      </c>
    </row>
    <row r="981" spans="1:11" x14ac:dyDescent="0.25">
      <c r="A981" s="37" t="s">
        <v>536</v>
      </c>
      <c r="B981" s="37" t="s">
        <v>632</v>
      </c>
      <c r="C981" t="s">
        <v>536</v>
      </c>
      <c r="D981" t="s">
        <v>45</v>
      </c>
      <c r="E981" t="s">
        <v>521</v>
      </c>
      <c r="F981" t="s">
        <v>522</v>
      </c>
      <c r="G981" t="s">
        <v>523</v>
      </c>
      <c r="H981" t="s">
        <v>220</v>
      </c>
      <c r="I981" t="s">
        <v>490</v>
      </c>
      <c r="J981" s="56" t="s">
        <v>496</v>
      </c>
      <c r="K981">
        <v>149</v>
      </c>
    </row>
    <row r="982" spans="1:11" x14ac:dyDescent="0.25">
      <c r="A982" s="37" t="s">
        <v>536</v>
      </c>
      <c r="B982" s="37" t="s">
        <v>632</v>
      </c>
      <c r="C982" t="s">
        <v>536</v>
      </c>
      <c r="D982" t="s">
        <v>45</v>
      </c>
      <c r="E982" t="s">
        <v>521</v>
      </c>
      <c r="F982" t="s">
        <v>522</v>
      </c>
      <c r="G982" t="s">
        <v>523</v>
      </c>
      <c r="H982" t="s">
        <v>220</v>
      </c>
      <c r="I982" t="s">
        <v>490</v>
      </c>
      <c r="J982" s="56" t="s">
        <v>497</v>
      </c>
      <c r="K982">
        <v>29</v>
      </c>
    </row>
    <row r="983" spans="1:11" x14ac:dyDescent="0.25">
      <c r="A983" s="37" t="s">
        <v>536</v>
      </c>
      <c r="B983" s="37" t="s">
        <v>632</v>
      </c>
      <c r="C983" t="s">
        <v>536</v>
      </c>
      <c r="D983" t="s">
        <v>45</v>
      </c>
      <c r="E983" t="s">
        <v>521</v>
      </c>
      <c r="F983" t="s">
        <v>522</v>
      </c>
      <c r="G983" t="s">
        <v>523</v>
      </c>
      <c r="H983" t="s">
        <v>220</v>
      </c>
      <c r="I983" t="s">
        <v>490</v>
      </c>
      <c r="J983" s="56" t="s">
        <v>498</v>
      </c>
      <c r="K983">
        <v>24</v>
      </c>
    </row>
    <row r="984" spans="1:11" x14ac:dyDescent="0.25">
      <c r="A984" s="37" t="s">
        <v>536</v>
      </c>
      <c r="B984" s="37" t="s">
        <v>632</v>
      </c>
      <c r="C984" t="s">
        <v>536</v>
      </c>
      <c r="D984" t="s">
        <v>45</v>
      </c>
      <c r="E984" t="s">
        <v>521</v>
      </c>
      <c r="F984" t="s">
        <v>522</v>
      </c>
      <c r="G984" t="s">
        <v>523</v>
      </c>
      <c r="H984" t="s">
        <v>220</v>
      </c>
      <c r="I984" t="s">
        <v>490</v>
      </c>
      <c r="J984" s="56" t="s">
        <v>499</v>
      </c>
      <c r="K984">
        <v>32</v>
      </c>
    </row>
    <row r="985" spans="1:11" x14ac:dyDescent="0.25">
      <c r="A985" s="37" t="s">
        <v>536</v>
      </c>
      <c r="B985" s="37" t="s">
        <v>632</v>
      </c>
      <c r="C985" t="s">
        <v>536</v>
      </c>
      <c r="D985" t="s">
        <v>45</v>
      </c>
      <c r="E985" t="s">
        <v>521</v>
      </c>
      <c r="F985" t="s">
        <v>522</v>
      </c>
      <c r="G985" t="s">
        <v>523</v>
      </c>
      <c r="H985" t="s">
        <v>220</v>
      </c>
      <c r="I985" t="s">
        <v>490</v>
      </c>
      <c r="J985" s="56" t="s">
        <v>500</v>
      </c>
      <c r="K985">
        <v>17</v>
      </c>
    </row>
    <row r="986" spans="1:11" x14ac:dyDescent="0.25">
      <c r="A986" s="37" t="s">
        <v>536</v>
      </c>
      <c r="B986" s="37" t="s">
        <v>632</v>
      </c>
      <c r="C986" t="s">
        <v>536</v>
      </c>
      <c r="D986" t="s">
        <v>45</v>
      </c>
      <c r="E986" t="s">
        <v>521</v>
      </c>
      <c r="F986" t="s">
        <v>522</v>
      </c>
      <c r="G986" t="s">
        <v>523</v>
      </c>
      <c r="H986" t="s">
        <v>220</v>
      </c>
      <c r="I986" t="s">
        <v>490</v>
      </c>
      <c r="J986" s="56" t="s">
        <v>501</v>
      </c>
      <c r="K986">
        <v>130</v>
      </c>
    </row>
    <row r="987" spans="1:11" x14ac:dyDescent="0.25">
      <c r="A987" s="37" t="s">
        <v>536</v>
      </c>
      <c r="B987" s="37" t="s">
        <v>632</v>
      </c>
      <c r="C987" t="s">
        <v>536</v>
      </c>
      <c r="D987" t="s">
        <v>45</v>
      </c>
      <c r="E987" t="s">
        <v>521</v>
      </c>
      <c r="F987" t="s">
        <v>522</v>
      </c>
      <c r="G987" t="s">
        <v>523</v>
      </c>
      <c r="H987" t="s">
        <v>220</v>
      </c>
      <c r="I987" t="s">
        <v>490</v>
      </c>
      <c r="J987" s="56" t="s">
        <v>502</v>
      </c>
      <c r="K987">
        <v>64</v>
      </c>
    </row>
    <row r="988" spans="1:11" x14ac:dyDescent="0.25">
      <c r="A988" s="37" t="s">
        <v>536</v>
      </c>
      <c r="B988" s="37" t="s">
        <v>632</v>
      </c>
      <c r="C988" t="s">
        <v>536</v>
      </c>
      <c r="D988" t="s">
        <v>45</v>
      </c>
      <c r="E988" t="s">
        <v>521</v>
      </c>
      <c r="F988" t="s">
        <v>522</v>
      </c>
      <c r="G988" t="s">
        <v>523</v>
      </c>
      <c r="H988" t="s">
        <v>220</v>
      </c>
      <c r="I988" t="s">
        <v>490</v>
      </c>
      <c r="J988" s="56" t="s">
        <v>503</v>
      </c>
      <c r="K988">
        <v>116</v>
      </c>
    </row>
    <row r="989" spans="1:11" x14ac:dyDescent="0.25">
      <c r="A989" s="37" t="s">
        <v>536</v>
      </c>
      <c r="B989" s="37" t="s">
        <v>632</v>
      </c>
      <c r="C989" t="s">
        <v>536</v>
      </c>
      <c r="D989" t="s">
        <v>45</v>
      </c>
      <c r="E989" t="s">
        <v>521</v>
      </c>
      <c r="F989" t="s">
        <v>522</v>
      </c>
      <c r="G989" t="s">
        <v>523</v>
      </c>
      <c r="H989" t="s">
        <v>220</v>
      </c>
      <c r="I989" t="s">
        <v>490</v>
      </c>
      <c r="J989" s="56" t="s">
        <v>504</v>
      </c>
      <c r="K989">
        <v>223</v>
      </c>
    </row>
    <row r="990" spans="1:11" x14ac:dyDescent="0.25">
      <c r="A990" s="37" t="s">
        <v>536</v>
      </c>
      <c r="B990" s="37" t="s">
        <v>632</v>
      </c>
      <c r="C990" t="s">
        <v>536</v>
      </c>
      <c r="D990" t="s">
        <v>45</v>
      </c>
      <c r="E990" t="s">
        <v>521</v>
      </c>
      <c r="F990" t="s">
        <v>522</v>
      </c>
      <c r="G990" t="s">
        <v>523</v>
      </c>
      <c r="H990" t="s">
        <v>220</v>
      </c>
      <c r="I990" t="s">
        <v>490</v>
      </c>
      <c r="J990" s="56" t="s">
        <v>505</v>
      </c>
      <c r="K990">
        <v>45</v>
      </c>
    </row>
    <row r="991" spans="1:11" x14ac:dyDescent="0.25">
      <c r="A991" s="37" t="s">
        <v>536</v>
      </c>
      <c r="B991" s="37" t="s">
        <v>632</v>
      </c>
      <c r="C991" t="s">
        <v>536</v>
      </c>
      <c r="D991" t="s">
        <v>45</v>
      </c>
      <c r="E991" t="s">
        <v>521</v>
      </c>
      <c r="F991" t="s">
        <v>522</v>
      </c>
      <c r="G991" t="s">
        <v>523</v>
      </c>
      <c r="H991" t="s">
        <v>220</v>
      </c>
      <c r="I991" t="s">
        <v>490</v>
      </c>
      <c r="J991" s="56" t="s">
        <v>506</v>
      </c>
      <c r="K991">
        <v>157</v>
      </c>
    </row>
    <row r="992" spans="1:11" x14ac:dyDescent="0.25">
      <c r="A992" s="37" t="s">
        <v>536</v>
      </c>
      <c r="B992" s="37" t="s">
        <v>632</v>
      </c>
      <c r="C992" t="s">
        <v>536</v>
      </c>
      <c r="D992" t="s">
        <v>45</v>
      </c>
      <c r="E992" t="s">
        <v>521</v>
      </c>
      <c r="F992" t="s">
        <v>522</v>
      </c>
      <c r="G992" t="s">
        <v>523</v>
      </c>
      <c r="H992" t="s">
        <v>220</v>
      </c>
      <c r="I992" t="s">
        <v>490</v>
      </c>
      <c r="J992" s="56" t="s">
        <v>507</v>
      </c>
      <c r="K992">
        <v>38</v>
      </c>
    </row>
    <row r="993" spans="1:11" x14ac:dyDescent="0.25">
      <c r="A993" s="37" t="s">
        <v>536</v>
      </c>
      <c r="B993" s="37" t="s">
        <v>632</v>
      </c>
      <c r="C993" t="s">
        <v>536</v>
      </c>
      <c r="D993" t="s">
        <v>45</v>
      </c>
      <c r="E993" t="s">
        <v>521</v>
      </c>
      <c r="F993" t="s">
        <v>522</v>
      </c>
      <c r="G993" t="s">
        <v>523</v>
      </c>
      <c r="H993" t="s">
        <v>220</v>
      </c>
      <c r="I993" t="s">
        <v>490</v>
      </c>
      <c r="J993" s="56" t="s">
        <v>508</v>
      </c>
      <c r="K993">
        <v>4</v>
      </c>
    </row>
    <row r="994" spans="1:11" x14ac:dyDescent="0.25">
      <c r="A994" s="37" t="s">
        <v>536</v>
      </c>
      <c r="B994" s="37" t="s">
        <v>632</v>
      </c>
      <c r="C994" t="s">
        <v>536</v>
      </c>
      <c r="D994" t="s">
        <v>0</v>
      </c>
      <c r="E994" t="s">
        <v>519</v>
      </c>
      <c r="F994" t="s">
        <v>528</v>
      </c>
      <c r="G994" t="s">
        <v>533</v>
      </c>
      <c r="H994" t="s">
        <v>88</v>
      </c>
      <c r="I994" t="s">
        <v>489</v>
      </c>
      <c r="J994" s="56">
        <v>1</v>
      </c>
      <c r="K994">
        <v>8535</v>
      </c>
    </row>
    <row r="995" spans="1:11" x14ac:dyDescent="0.25">
      <c r="A995" s="37" t="s">
        <v>536</v>
      </c>
      <c r="B995" s="37" t="s">
        <v>632</v>
      </c>
      <c r="C995" t="s">
        <v>536</v>
      </c>
      <c r="D995" t="s">
        <v>0</v>
      </c>
      <c r="E995" t="s">
        <v>519</v>
      </c>
      <c r="F995" t="s">
        <v>528</v>
      </c>
      <c r="G995" t="s">
        <v>533</v>
      </c>
      <c r="H995" t="s">
        <v>88</v>
      </c>
      <c r="I995" t="s">
        <v>489</v>
      </c>
      <c r="J995" s="56">
        <v>2</v>
      </c>
      <c r="K995">
        <v>542</v>
      </c>
    </row>
    <row r="996" spans="1:11" x14ac:dyDescent="0.25">
      <c r="A996" s="37" t="s">
        <v>536</v>
      </c>
      <c r="B996" s="37" t="s">
        <v>632</v>
      </c>
      <c r="C996" t="s">
        <v>536</v>
      </c>
      <c r="D996" t="s">
        <v>0</v>
      </c>
      <c r="E996" t="s">
        <v>519</v>
      </c>
      <c r="F996" t="s">
        <v>528</v>
      </c>
      <c r="G996" t="s">
        <v>533</v>
      </c>
      <c r="H996" t="s">
        <v>88</v>
      </c>
      <c r="I996" t="s">
        <v>489</v>
      </c>
      <c r="J996" s="56" t="s">
        <v>495</v>
      </c>
      <c r="K996">
        <v>324</v>
      </c>
    </row>
    <row r="997" spans="1:11" x14ac:dyDescent="0.25">
      <c r="A997" s="37" t="s">
        <v>536</v>
      </c>
      <c r="B997" s="37" t="s">
        <v>632</v>
      </c>
      <c r="C997" t="s">
        <v>536</v>
      </c>
      <c r="D997" t="s">
        <v>0</v>
      </c>
      <c r="E997" t="s">
        <v>519</v>
      </c>
      <c r="F997" t="s">
        <v>528</v>
      </c>
      <c r="G997" t="s">
        <v>533</v>
      </c>
      <c r="H997" t="s">
        <v>88</v>
      </c>
      <c r="I997" t="s">
        <v>489</v>
      </c>
      <c r="J997" s="56" t="s">
        <v>496</v>
      </c>
      <c r="K997">
        <v>120</v>
      </c>
    </row>
    <row r="998" spans="1:11" x14ac:dyDescent="0.25">
      <c r="A998" s="37" t="s">
        <v>536</v>
      </c>
      <c r="B998" s="37" t="s">
        <v>632</v>
      </c>
      <c r="C998" t="s">
        <v>536</v>
      </c>
      <c r="D998" t="s">
        <v>0</v>
      </c>
      <c r="E998" t="s">
        <v>519</v>
      </c>
      <c r="F998" t="s">
        <v>528</v>
      </c>
      <c r="G998" t="s">
        <v>533</v>
      </c>
      <c r="H998" t="s">
        <v>88</v>
      </c>
      <c r="I998" t="s">
        <v>489</v>
      </c>
      <c r="J998" s="56" t="s">
        <v>497</v>
      </c>
      <c r="K998">
        <v>32</v>
      </c>
    </row>
    <row r="999" spans="1:11" x14ac:dyDescent="0.25">
      <c r="A999" s="37" t="s">
        <v>536</v>
      </c>
      <c r="B999" s="37" t="s">
        <v>632</v>
      </c>
      <c r="C999" t="s">
        <v>536</v>
      </c>
      <c r="D999" t="s">
        <v>0</v>
      </c>
      <c r="E999" t="s">
        <v>519</v>
      </c>
      <c r="F999" t="s">
        <v>528</v>
      </c>
      <c r="G999" t="s">
        <v>533</v>
      </c>
      <c r="H999" t="s">
        <v>88</v>
      </c>
      <c r="I999" t="s">
        <v>489</v>
      </c>
      <c r="J999" s="56" t="s">
        <v>498</v>
      </c>
      <c r="K999">
        <v>33</v>
      </c>
    </row>
    <row r="1000" spans="1:11" x14ac:dyDescent="0.25">
      <c r="A1000" s="37" t="s">
        <v>536</v>
      </c>
      <c r="B1000" s="37" t="s">
        <v>632</v>
      </c>
      <c r="C1000" t="s">
        <v>536</v>
      </c>
      <c r="D1000" t="s">
        <v>0</v>
      </c>
      <c r="E1000" t="s">
        <v>519</v>
      </c>
      <c r="F1000" t="s">
        <v>528</v>
      </c>
      <c r="G1000" t="s">
        <v>533</v>
      </c>
      <c r="H1000" t="s">
        <v>88</v>
      </c>
      <c r="I1000" t="s">
        <v>489</v>
      </c>
      <c r="J1000" s="56" t="s">
        <v>499</v>
      </c>
      <c r="K1000">
        <v>24</v>
      </c>
    </row>
    <row r="1001" spans="1:11" x14ac:dyDescent="0.25">
      <c r="A1001" s="37" t="s">
        <v>536</v>
      </c>
      <c r="B1001" s="37" t="s">
        <v>632</v>
      </c>
      <c r="C1001" t="s">
        <v>536</v>
      </c>
      <c r="D1001" t="s">
        <v>0</v>
      </c>
      <c r="E1001" t="s">
        <v>519</v>
      </c>
      <c r="F1001" t="s">
        <v>528</v>
      </c>
      <c r="G1001" t="s">
        <v>533</v>
      </c>
      <c r="H1001" t="s">
        <v>88</v>
      </c>
      <c r="I1001" t="s">
        <v>489</v>
      </c>
      <c r="J1001" s="56" t="s">
        <v>500</v>
      </c>
      <c r="K1001">
        <v>9</v>
      </c>
    </row>
    <row r="1002" spans="1:11" x14ac:dyDescent="0.25">
      <c r="A1002" s="37" t="s">
        <v>536</v>
      </c>
      <c r="B1002" s="37" t="s">
        <v>632</v>
      </c>
      <c r="C1002" t="s">
        <v>536</v>
      </c>
      <c r="D1002" t="s">
        <v>0</v>
      </c>
      <c r="E1002" t="s">
        <v>519</v>
      </c>
      <c r="F1002" t="s">
        <v>528</v>
      </c>
      <c r="G1002" t="s">
        <v>533</v>
      </c>
      <c r="H1002" t="s">
        <v>88</v>
      </c>
      <c r="I1002" t="s">
        <v>489</v>
      </c>
      <c r="J1002" s="56" t="s">
        <v>501</v>
      </c>
      <c r="K1002">
        <v>130</v>
      </c>
    </row>
    <row r="1003" spans="1:11" x14ac:dyDescent="0.25">
      <c r="A1003" s="37" t="s">
        <v>536</v>
      </c>
      <c r="B1003" s="37" t="s">
        <v>632</v>
      </c>
      <c r="C1003" t="s">
        <v>536</v>
      </c>
      <c r="D1003" t="s">
        <v>0</v>
      </c>
      <c r="E1003" t="s">
        <v>519</v>
      </c>
      <c r="F1003" t="s">
        <v>528</v>
      </c>
      <c r="G1003" t="s">
        <v>533</v>
      </c>
      <c r="H1003" t="s">
        <v>88</v>
      </c>
      <c r="I1003" t="s">
        <v>489</v>
      </c>
      <c r="J1003" s="56" t="s">
        <v>502</v>
      </c>
      <c r="K1003">
        <v>32</v>
      </c>
    </row>
    <row r="1004" spans="1:11" x14ac:dyDescent="0.25">
      <c r="A1004" s="37" t="s">
        <v>536</v>
      </c>
      <c r="B1004" s="37" t="s">
        <v>632</v>
      </c>
      <c r="C1004" t="s">
        <v>536</v>
      </c>
      <c r="D1004" t="s">
        <v>0</v>
      </c>
      <c r="E1004" t="s">
        <v>519</v>
      </c>
      <c r="F1004" t="s">
        <v>528</v>
      </c>
      <c r="G1004" t="s">
        <v>533</v>
      </c>
      <c r="H1004" t="s">
        <v>88</v>
      </c>
      <c r="I1004" t="s">
        <v>489</v>
      </c>
      <c r="J1004" s="56" t="s">
        <v>503</v>
      </c>
      <c r="K1004">
        <v>101</v>
      </c>
    </row>
    <row r="1005" spans="1:11" x14ac:dyDescent="0.25">
      <c r="A1005" s="37" t="s">
        <v>536</v>
      </c>
      <c r="B1005" s="37" t="s">
        <v>632</v>
      </c>
      <c r="C1005" t="s">
        <v>536</v>
      </c>
      <c r="D1005" t="s">
        <v>0</v>
      </c>
      <c r="E1005" t="s">
        <v>519</v>
      </c>
      <c r="F1005" t="s">
        <v>528</v>
      </c>
      <c r="G1005" t="s">
        <v>533</v>
      </c>
      <c r="H1005" t="s">
        <v>88</v>
      </c>
      <c r="I1005" t="s">
        <v>489</v>
      </c>
      <c r="J1005" s="56" t="s">
        <v>504</v>
      </c>
      <c r="K1005">
        <v>137</v>
      </c>
    </row>
    <row r="1006" spans="1:11" x14ac:dyDescent="0.25">
      <c r="A1006" s="37" t="s">
        <v>536</v>
      </c>
      <c r="B1006" s="37" t="s">
        <v>632</v>
      </c>
      <c r="C1006" t="s">
        <v>536</v>
      </c>
      <c r="D1006" t="s">
        <v>0</v>
      </c>
      <c r="E1006" t="s">
        <v>519</v>
      </c>
      <c r="F1006" t="s">
        <v>528</v>
      </c>
      <c r="G1006" t="s">
        <v>533</v>
      </c>
      <c r="H1006" t="s">
        <v>88</v>
      </c>
      <c r="I1006" t="s">
        <v>489</v>
      </c>
      <c r="J1006" s="56" t="s">
        <v>505</v>
      </c>
      <c r="K1006">
        <v>0</v>
      </c>
    </row>
    <row r="1007" spans="1:11" x14ac:dyDescent="0.25">
      <c r="A1007" s="37" t="s">
        <v>536</v>
      </c>
      <c r="B1007" s="37" t="s">
        <v>632</v>
      </c>
      <c r="C1007" t="s">
        <v>536</v>
      </c>
      <c r="D1007" t="s">
        <v>0</v>
      </c>
      <c r="E1007" t="s">
        <v>519</v>
      </c>
      <c r="F1007" t="s">
        <v>528</v>
      </c>
      <c r="G1007" t="s">
        <v>533</v>
      </c>
      <c r="H1007" t="s">
        <v>88</v>
      </c>
      <c r="I1007" t="s">
        <v>489</v>
      </c>
      <c r="J1007" s="56" t="s">
        <v>506</v>
      </c>
      <c r="K1007">
        <v>114</v>
      </c>
    </row>
    <row r="1008" spans="1:11" x14ac:dyDescent="0.25">
      <c r="A1008" s="37" t="s">
        <v>536</v>
      </c>
      <c r="B1008" s="37" t="s">
        <v>632</v>
      </c>
      <c r="C1008" t="s">
        <v>536</v>
      </c>
      <c r="D1008" t="s">
        <v>0</v>
      </c>
      <c r="E1008" t="s">
        <v>519</v>
      </c>
      <c r="F1008" t="s">
        <v>528</v>
      </c>
      <c r="G1008" t="s">
        <v>533</v>
      </c>
      <c r="H1008" t="s">
        <v>88</v>
      </c>
      <c r="I1008" t="s">
        <v>489</v>
      </c>
      <c r="J1008" s="56" t="s">
        <v>507</v>
      </c>
      <c r="K1008">
        <v>22</v>
      </c>
    </row>
    <row r="1009" spans="1:11" x14ac:dyDescent="0.25">
      <c r="A1009" s="37" t="s">
        <v>536</v>
      </c>
      <c r="B1009" s="37" t="s">
        <v>632</v>
      </c>
      <c r="C1009" t="s">
        <v>536</v>
      </c>
      <c r="D1009" t="s">
        <v>0</v>
      </c>
      <c r="E1009" t="s">
        <v>519</v>
      </c>
      <c r="F1009" t="s">
        <v>528</v>
      </c>
      <c r="G1009" t="s">
        <v>533</v>
      </c>
      <c r="H1009" t="s">
        <v>88</v>
      </c>
      <c r="I1009" t="s">
        <v>489</v>
      </c>
      <c r="J1009" s="56" t="s">
        <v>508</v>
      </c>
      <c r="K1009">
        <v>6</v>
      </c>
    </row>
    <row r="1010" spans="1:11" x14ac:dyDescent="0.25">
      <c r="A1010" s="37" t="s">
        <v>536</v>
      </c>
      <c r="B1010" s="37" t="s">
        <v>632</v>
      </c>
      <c r="C1010" t="s">
        <v>536</v>
      </c>
      <c r="D1010" t="s">
        <v>3</v>
      </c>
      <c r="E1010" t="s">
        <v>509</v>
      </c>
      <c r="F1010" t="s">
        <v>38</v>
      </c>
      <c r="G1010" t="s">
        <v>524</v>
      </c>
      <c r="H1010" t="s">
        <v>288</v>
      </c>
      <c r="I1010" t="s">
        <v>448</v>
      </c>
      <c r="J1010" s="56">
        <v>1</v>
      </c>
      <c r="K1010">
        <v>454</v>
      </c>
    </row>
    <row r="1011" spans="1:11" x14ac:dyDescent="0.25">
      <c r="A1011" s="37" t="s">
        <v>536</v>
      </c>
      <c r="B1011" s="37" t="s">
        <v>632</v>
      </c>
      <c r="C1011" t="s">
        <v>536</v>
      </c>
      <c r="D1011" t="s">
        <v>3</v>
      </c>
      <c r="E1011" t="s">
        <v>509</v>
      </c>
      <c r="F1011" t="s">
        <v>38</v>
      </c>
      <c r="G1011" t="s">
        <v>524</v>
      </c>
      <c r="H1011" t="s">
        <v>288</v>
      </c>
      <c r="I1011" t="s">
        <v>448</v>
      </c>
      <c r="J1011" s="56">
        <v>2</v>
      </c>
      <c r="K1011">
        <v>12</v>
      </c>
    </row>
    <row r="1012" spans="1:11" x14ac:dyDescent="0.25">
      <c r="A1012" s="37" t="s">
        <v>536</v>
      </c>
      <c r="B1012" s="37" t="s">
        <v>632</v>
      </c>
      <c r="C1012" t="s">
        <v>536</v>
      </c>
      <c r="D1012" t="s">
        <v>3</v>
      </c>
      <c r="E1012" t="s">
        <v>509</v>
      </c>
      <c r="F1012" t="s">
        <v>38</v>
      </c>
      <c r="G1012" t="s">
        <v>524</v>
      </c>
      <c r="H1012" t="s">
        <v>288</v>
      </c>
      <c r="I1012" t="s">
        <v>448</v>
      </c>
      <c r="J1012" s="56" t="s">
        <v>495</v>
      </c>
      <c r="K1012">
        <v>6</v>
      </c>
    </row>
    <row r="1013" spans="1:11" x14ac:dyDescent="0.25">
      <c r="A1013" s="37" t="s">
        <v>536</v>
      </c>
      <c r="B1013" s="37" t="s">
        <v>632</v>
      </c>
      <c r="C1013" t="s">
        <v>536</v>
      </c>
      <c r="D1013" t="s">
        <v>3</v>
      </c>
      <c r="E1013" t="s">
        <v>509</v>
      </c>
      <c r="F1013" t="s">
        <v>38</v>
      </c>
      <c r="G1013" t="s">
        <v>524</v>
      </c>
      <c r="H1013" t="s">
        <v>288</v>
      </c>
      <c r="I1013" t="s">
        <v>448</v>
      </c>
      <c r="J1013" s="56" t="s">
        <v>496</v>
      </c>
      <c r="K1013">
        <v>0</v>
      </c>
    </row>
    <row r="1014" spans="1:11" x14ac:dyDescent="0.25">
      <c r="A1014" s="37" t="s">
        <v>536</v>
      </c>
      <c r="B1014" s="37" t="s">
        <v>632</v>
      </c>
      <c r="C1014" t="s">
        <v>536</v>
      </c>
      <c r="D1014" t="s">
        <v>3</v>
      </c>
      <c r="E1014" t="s">
        <v>509</v>
      </c>
      <c r="F1014" t="s">
        <v>38</v>
      </c>
      <c r="G1014" t="s">
        <v>524</v>
      </c>
      <c r="H1014" t="s">
        <v>288</v>
      </c>
      <c r="I1014" t="s">
        <v>448</v>
      </c>
      <c r="J1014" s="56" t="s">
        <v>497</v>
      </c>
      <c r="K1014">
        <v>1</v>
      </c>
    </row>
    <row r="1015" spans="1:11" x14ac:dyDescent="0.25">
      <c r="A1015" s="37" t="s">
        <v>536</v>
      </c>
      <c r="B1015" s="37" t="s">
        <v>632</v>
      </c>
      <c r="C1015" t="s">
        <v>536</v>
      </c>
      <c r="D1015" t="s">
        <v>3</v>
      </c>
      <c r="E1015" t="s">
        <v>509</v>
      </c>
      <c r="F1015" t="s">
        <v>38</v>
      </c>
      <c r="G1015" t="s">
        <v>524</v>
      </c>
      <c r="H1015" t="s">
        <v>288</v>
      </c>
      <c r="I1015" t="s">
        <v>448</v>
      </c>
      <c r="J1015" s="56" t="s">
        <v>498</v>
      </c>
      <c r="K1015">
        <v>0</v>
      </c>
    </row>
    <row r="1016" spans="1:11" x14ac:dyDescent="0.25">
      <c r="A1016" s="37" t="s">
        <v>536</v>
      </c>
      <c r="B1016" s="37" t="s">
        <v>632</v>
      </c>
      <c r="C1016" t="s">
        <v>536</v>
      </c>
      <c r="D1016" t="s">
        <v>3</v>
      </c>
      <c r="E1016" t="s">
        <v>509</v>
      </c>
      <c r="F1016" t="s">
        <v>38</v>
      </c>
      <c r="G1016" t="s">
        <v>524</v>
      </c>
      <c r="H1016" t="s">
        <v>288</v>
      </c>
      <c r="I1016" t="s">
        <v>448</v>
      </c>
      <c r="J1016" s="56" t="s">
        <v>499</v>
      </c>
      <c r="K1016">
        <v>5</v>
      </c>
    </row>
    <row r="1017" spans="1:11" x14ac:dyDescent="0.25">
      <c r="A1017" s="37" t="s">
        <v>536</v>
      </c>
      <c r="B1017" s="37" t="s">
        <v>632</v>
      </c>
      <c r="C1017" t="s">
        <v>536</v>
      </c>
      <c r="D1017" t="s">
        <v>3</v>
      </c>
      <c r="E1017" t="s">
        <v>509</v>
      </c>
      <c r="F1017" t="s">
        <v>38</v>
      </c>
      <c r="G1017" t="s">
        <v>524</v>
      </c>
      <c r="H1017" t="s">
        <v>288</v>
      </c>
      <c r="I1017" t="s">
        <v>448</v>
      </c>
      <c r="J1017" s="56" t="s">
        <v>500</v>
      </c>
      <c r="K1017">
        <v>0</v>
      </c>
    </row>
    <row r="1018" spans="1:11" x14ac:dyDescent="0.25">
      <c r="A1018" s="37" t="s">
        <v>536</v>
      </c>
      <c r="B1018" s="37" t="s">
        <v>632</v>
      </c>
      <c r="C1018" t="s">
        <v>536</v>
      </c>
      <c r="D1018" t="s">
        <v>3</v>
      </c>
      <c r="E1018" t="s">
        <v>509</v>
      </c>
      <c r="F1018" t="s">
        <v>38</v>
      </c>
      <c r="G1018" t="s">
        <v>524</v>
      </c>
      <c r="H1018" t="s">
        <v>288</v>
      </c>
      <c r="I1018" t="s">
        <v>448</v>
      </c>
      <c r="J1018" s="56" t="s">
        <v>501</v>
      </c>
      <c r="K1018">
        <v>1</v>
      </c>
    </row>
    <row r="1019" spans="1:11" x14ac:dyDescent="0.25">
      <c r="A1019" s="37" t="s">
        <v>536</v>
      </c>
      <c r="B1019" s="37" t="s">
        <v>632</v>
      </c>
      <c r="C1019" t="s">
        <v>536</v>
      </c>
      <c r="D1019" t="s">
        <v>3</v>
      </c>
      <c r="E1019" t="s">
        <v>509</v>
      </c>
      <c r="F1019" t="s">
        <v>38</v>
      </c>
      <c r="G1019" t="s">
        <v>524</v>
      </c>
      <c r="H1019" t="s">
        <v>288</v>
      </c>
      <c r="I1019" t="s">
        <v>448</v>
      </c>
      <c r="J1019" s="56" t="s">
        <v>502</v>
      </c>
      <c r="K1019">
        <v>1</v>
      </c>
    </row>
    <row r="1020" spans="1:11" x14ac:dyDescent="0.25">
      <c r="A1020" s="37" t="s">
        <v>536</v>
      </c>
      <c r="B1020" s="37" t="s">
        <v>632</v>
      </c>
      <c r="C1020" t="s">
        <v>536</v>
      </c>
      <c r="D1020" t="s">
        <v>3</v>
      </c>
      <c r="E1020" t="s">
        <v>509</v>
      </c>
      <c r="F1020" t="s">
        <v>38</v>
      </c>
      <c r="G1020" t="s">
        <v>524</v>
      </c>
      <c r="H1020" t="s">
        <v>288</v>
      </c>
      <c r="I1020" t="s">
        <v>448</v>
      </c>
      <c r="J1020" s="56" t="s">
        <v>503</v>
      </c>
      <c r="K1020">
        <v>4</v>
      </c>
    </row>
    <row r="1021" spans="1:11" x14ac:dyDescent="0.25">
      <c r="A1021" s="37" t="s">
        <v>536</v>
      </c>
      <c r="B1021" s="37" t="s">
        <v>632</v>
      </c>
      <c r="C1021" t="s">
        <v>536</v>
      </c>
      <c r="D1021" t="s">
        <v>3</v>
      </c>
      <c r="E1021" t="s">
        <v>509</v>
      </c>
      <c r="F1021" t="s">
        <v>38</v>
      </c>
      <c r="G1021" t="s">
        <v>524</v>
      </c>
      <c r="H1021" t="s">
        <v>288</v>
      </c>
      <c r="I1021" t="s">
        <v>448</v>
      </c>
      <c r="J1021" s="56" t="s">
        <v>504</v>
      </c>
      <c r="K1021">
        <v>3</v>
      </c>
    </row>
    <row r="1022" spans="1:11" x14ac:dyDescent="0.25">
      <c r="A1022" s="37" t="s">
        <v>536</v>
      </c>
      <c r="B1022" s="37" t="s">
        <v>632</v>
      </c>
      <c r="C1022" t="s">
        <v>536</v>
      </c>
      <c r="D1022" t="s">
        <v>3</v>
      </c>
      <c r="E1022" t="s">
        <v>509</v>
      </c>
      <c r="F1022" t="s">
        <v>38</v>
      </c>
      <c r="G1022" t="s">
        <v>524</v>
      </c>
      <c r="H1022" t="s">
        <v>288</v>
      </c>
      <c r="I1022" t="s">
        <v>448</v>
      </c>
      <c r="J1022" s="56" t="s">
        <v>505</v>
      </c>
      <c r="K1022">
        <v>0</v>
      </c>
    </row>
    <row r="1023" spans="1:11" x14ac:dyDescent="0.25">
      <c r="A1023" s="37" t="s">
        <v>536</v>
      </c>
      <c r="B1023" s="37" t="s">
        <v>632</v>
      </c>
      <c r="C1023" t="s">
        <v>536</v>
      </c>
      <c r="D1023" t="s">
        <v>3</v>
      </c>
      <c r="E1023" t="s">
        <v>509</v>
      </c>
      <c r="F1023" t="s">
        <v>38</v>
      </c>
      <c r="G1023" t="s">
        <v>524</v>
      </c>
      <c r="H1023" t="s">
        <v>288</v>
      </c>
      <c r="I1023" t="s">
        <v>448</v>
      </c>
      <c r="J1023" s="56" t="s">
        <v>506</v>
      </c>
      <c r="K1023">
        <v>1</v>
      </c>
    </row>
    <row r="1024" spans="1:11" x14ac:dyDescent="0.25">
      <c r="A1024" s="37" t="s">
        <v>536</v>
      </c>
      <c r="B1024" s="37" t="s">
        <v>632</v>
      </c>
      <c r="C1024" t="s">
        <v>536</v>
      </c>
      <c r="D1024" t="s">
        <v>3</v>
      </c>
      <c r="E1024" t="s">
        <v>509</v>
      </c>
      <c r="F1024" t="s">
        <v>38</v>
      </c>
      <c r="G1024" t="s">
        <v>524</v>
      </c>
      <c r="H1024" t="s">
        <v>288</v>
      </c>
      <c r="I1024" t="s">
        <v>448</v>
      </c>
      <c r="J1024" s="56" t="s">
        <v>507</v>
      </c>
      <c r="K1024">
        <v>2</v>
      </c>
    </row>
    <row r="1025" spans="1:11" x14ac:dyDescent="0.25">
      <c r="A1025" s="37" t="s">
        <v>536</v>
      </c>
      <c r="B1025" s="37" t="s">
        <v>632</v>
      </c>
      <c r="C1025" t="s">
        <v>536</v>
      </c>
      <c r="D1025" t="s">
        <v>3</v>
      </c>
      <c r="E1025" t="s">
        <v>509</v>
      </c>
      <c r="F1025" t="s">
        <v>38</v>
      </c>
      <c r="G1025" t="s">
        <v>524</v>
      </c>
      <c r="H1025" t="s">
        <v>288</v>
      </c>
      <c r="I1025" t="s">
        <v>448</v>
      </c>
      <c r="J1025" s="56" t="s">
        <v>508</v>
      </c>
      <c r="K1025">
        <v>0</v>
      </c>
    </row>
    <row r="1026" spans="1:11" x14ac:dyDescent="0.25">
      <c r="A1026" s="37" t="s">
        <v>536</v>
      </c>
      <c r="B1026" s="37" t="s">
        <v>632</v>
      </c>
      <c r="C1026" t="s">
        <v>536</v>
      </c>
      <c r="D1026" t="s">
        <v>5</v>
      </c>
      <c r="E1026" t="s">
        <v>515</v>
      </c>
      <c r="F1026" t="s">
        <v>32</v>
      </c>
      <c r="G1026" t="s">
        <v>525</v>
      </c>
      <c r="H1026" t="s">
        <v>39</v>
      </c>
      <c r="I1026" t="s">
        <v>204</v>
      </c>
      <c r="J1026" s="56">
        <v>1</v>
      </c>
      <c r="K1026">
        <v>2446</v>
      </c>
    </row>
    <row r="1027" spans="1:11" x14ac:dyDescent="0.25">
      <c r="A1027" s="37" t="s">
        <v>536</v>
      </c>
      <c r="B1027" s="37" t="s">
        <v>632</v>
      </c>
      <c r="C1027" t="s">
        <v>536</v>
      </c>
      <c r="D1027" t="s">
        <v>5</v>
      </c>
      <c r="E1027" t="s">
        <v>515</v>
      </c>
      <c r="F1027" t="s">
        <v>32</v>
      </c>
      <c r="G1027" t="s">
        <v>525</v>
      </c>
      <c r="H1027" t="s">
        <v>39</v>
      </c>
      <c r="I1027" t="s">
        <v>204</v>
      </c>
      <c r="J1027" s="56">
        <v>2</v>
      </c>
      <c r="K1027">
        <v>1954</v>
      </c>
    </row>
    <row r="1028" spans="1:11" x14ac:dyDescent="0.25">
      <c r="A1028" s="37" t="s">
        <v>536</v>
      </c>
      <c r="B1028" s="37" t="s">
        <v>632</v>
      </c>
      <c r="C1028" t="s">
        <v>536</v>
      </c>
      <c r="D1028" t="s">
        <v>5</v>
      </c>
      <c r="E1028" t="s">
        <v>515</v>
      </c>
      <c r="F1028" t="s">
        <v>32</v>
      </c>
      <c r="G1028" t="s">
        <v>525</v>
      </c>
      <c r="H1028" t="s">
        <v>39</v>
      </c>
      <c r="I1028" t="s">
        <v>204</v>
      </c>
      <c r="J1028" s="56" t="s">
        <v>495</v>
      </c>
      <c r="K1028">
        <v>910</v>
      </c>
    </row>
    <row r="1029" spans="1:11" x14ac:dyDescent="0.25">
      <c r="A1029" s="37" t="s">
        <v>536</v>
      </c>
      <c r="B1029" s="37" t="s">
        <v>632</v>
      </c>
      <c r="C1029" t="s">
        <v>536</v>
      </c>
      <c r="D1029" t="s">
        <v>5</v>
      </c>
      <c r="E1029" t="s">
        <v>515</v>
      </c>
      <c r="F1029" t="s">
        <v>32</v>
      </c>
      <c r="G1029" t="s">
        <v>525</v>
      </c>
      <c r="H1029" t="s">
        <v>39</v>
      </c>
      <c r="I1029" t="s">
        <v>204</v>
      </c>
      <c r="J1029" s="56" t="s">
        <v>496</v>
      </c>
      <c r="K1029">
        <v>275</v>
      </c>
    </row>
    <row r="1030" spans="1:11" x14ac:dyDescent="0.25">
      <c r="A1030" s="37" t="s">
        <v>536</v>
      </c>
      <c r="B1030" s="37" t="s">
        <v>632</v>
      </c>
      <c r="C1030" t="s">
        <v>536</v>
      </c>
      <c r="D1030" t="s">
        <v>5</v>
      </c>
      <c r="E1030" t="s">
        <v>515</v>
      </c>
      <c r="F1030" t="s">
        <v>32</v>
      </c>
      <c r="G1030" t="s">
        <v>525</v>
      </c>
      <c r="H1030" t="s">
        <v>39</v>
      </c>
      <c r="I1030" t="s">
        <v>204</v>
      </c>
      <c r="J1030" s="56" t="s">
        <v>497</v>
      </c>
      <c r="K1030">
        <v>144</v>
      </c>
    </row>
    <row r="1031" spans="1:11" x14ac:dyDescent="0.25">
      <c r="A1031" s="37" t="s">
        <v>536</v>
      </c>
      <c r="B1031" s="37" t="s">
        <v>632</v>
      </c>
      <c r="C1031" t="s">
        <v>536</v>
      </c>
      <c r="D1031" t="s">
        <v>5</v>
      </c>
      <c r="E1031" t="s">
        <v>515</v>
      </c>
      <c r="F1031" t="s">
        <v>32</v>
      </c>
      <c r="G1031" t="s">
        <v>525</v>
      </c>
      <c r="H1031" t="s">
        <v>39</v>
      </c>
      <c r="I1031" t="s">
        <v>204</v>
      </c>
      <c r="J1031" s="56" t="s">
        <v>498</v>
      </c>
      <c r="K1031">
        <v>206</v>
      </c>
    </row>
    <row r="1032" spans="1:11" x14ac:dyDescent="0.25">
      <c r="A1032" s="37" t="s">
        <v>536</v>
      </c>
      <c r="B1032" s="37" t="s">
        <v>632</v>
      </c>
      <c r="C1032" t="s">
        <v>536</v>
      </c>
      <c r="D1032" t="s">
        <v>5</v>
      </c>
      <c r="E1032" t="s">
        <v>515</v>
      </c>
      <c r="F1032" t="s">
        <v>32</v>
      </c>
      <c r="G1032" t="s">
        <v>525</v>
      </c>
      <c r="H1032" t="s">
        <v>39</v>
      </c>
      <c r="I1032" t="s">
        <v>204</v>
      </c>
      <c r="J1032" s="56" t="s">
        <v>499</v>
      </c>
      <c r="K1032">
        <v>395</v>
      </c>
    </row>
    <row r="1033" spans="1:11" x14ac:dyDescent="0.25">
      <c r="A1033" s="37" t="s">
        <v>536</v>
      </c>
      <c r="B1033" s="37" t="s">
        <v>632</v>
      </c>
      <c r="C1033" t="s">
        <v>536</v>
      </c>
      <c r="D1033" t="s">
        <v>5</v>
      </c>
      <c r="E1033" t="s">
        <v>515</v>
      </c>
      <c r="F1033" t="s">
        <v>32</v>
      </c>
      <c r="G1033" t="s">
        <v>525</v>
      </c>
      <c r="H1033" t="s">
        <v>39</v>
      </c>
      <c r="I1033" t="s">
        <v>204</v>
      </c>
      <c r="J1033" s="56" t="s">
        <v>500</v>
      </c>
      <c r="K1033">
        <v>24</v>
      </c>
    </row>
    <row r="1034" spans="1:11" x14ac:dyDescent="0.25">
      <c r="A1034" s="37" t="s">
        <v>536</v>
      </c>
      <c r="B1034" s="37" t="s">
        <v>632</v>
      </c>
      <c r="C1034" t="s">
        <v>536</v>
      </c>
      <c r="D1034" t="s">
        <v>5</v>
      </c>
      <c r="E1034" t="s">
        <v>515</v>
      </c>
      <c r="F1034" t="s">
        <v>32</v>
      </c>
      <c r="G1034" t="s">
        <v>525</v>
      </c>
      <c r="H1034" t="s">
        <v>39</v>
      </c>
      <c r="I1034" t="s">
        <v>204</v>
      </c>
      <c r="J1034" s="56" t="s">
        <v>501</v>
      </c>
      <c r="K1034">
        <v>439</v>
      </c>
    </row>
    <row r="1035" spans="1:11" x14ac:dyDescent="0.25">
      <c r="A1035" s="37" t="s">
        <v>536</v>
      </c>
      <c r="B1035" s="37" t="s">
        <v>632</v>
      </c>
      <c r="C1035" t="s">
        <v>536</v>
      </c>
      <c r="D1035" t="s">
        <v>5</v>
      </c>
      <c r="E1035" t="s">
        <v>515</v>
      </c>
      <c r="F1035" t="s">
        <v>32</v>
      </c>
      <c r="G1035" t="s">
        <v>525</v>
      </c>
      <c r="H1035" t="s">
        <v>39</v>
      </c>
      <c r="I1035" t="s">
        <v>204</v>
      </c>
      <c r="J1035" s="56" t="s">
        <v>502</v>
      </c>
      <c r="K1035">
        <v>392</v>
      </c>
    </row>
    <row r="1036" spans="1:11" x14ac:dyDescent="0.25">
      <c r="A1036" s="37" t="s">
        <v>536</v>
      </c>
      <c r="B1036" s="37" t="s">
        <v>632</v>
      </c>
      <c r="C1036" t="s">
        <v>536</v>
      </c>
      <c r="D1036" t="s">
        <v>5</v>
      </c>
      <c r="E1036" t="s">
        <v>515</v>
      </c>
      <c r="F1036" t="s">
        <v>32</v>
      </c>
      <c r="G1036" t="s">
        <v>525</v>
      </c>
      <c r="H1036" t="s">
        <v>39</v>
      </c>
      <c r="I1036" t="s">
        <v>204</v>
      </c>
      <c r="J1036" s="56" t="s">
        <v>503</v>
      </c>
      <c r="K1036">
        <v>164</v>
      </c>
    </row>
    <row r="1037" spans="1:11" x14ac:dyDescent="0.25">
      <c r="A1037" s="37" t="s">
        <v>536</v>
      </c>
      <c r="B1037" s="37" t="s">
        <v>632</v>
      </c>
      <c r="C1037" t="s">
        <v>536</v>
      </c>
      <c r="D1037" t="s">
        <v>5</v>
      </c>
      <c r="E1037" t="s">
        <v>515</v>
      </c>
      <c r="F1037" t="s">
        <v>32</v>
      </c>
      <c r="G1037" t="s">
        <v>525</v>
      </c>
      <c r="H1037" t="s">
        <v>39</v>
      </c>
      <c r="I1037" t="s">
        <v>204</v>
      </c>
      <c r="J1037" s="56" t="s">
        <v>504</v>
      </c>
      <c r="K1037">
        <v>608</v>
      </c>
    </row>
    <row r="1038" spans="1:11" x14ac:dyDescent="0.25">
      <c r="A1038" s="37" t="s">
        <v>536</v>
      </c>
      <c r="B1038" s="37" t="s">
        <v>632</v>
      </c>
      <c r="C1038" t="s">
        <v>536</v>
      </c>
      <c r="D1038" t="s">
        <v>5</v>
      </c>
      <c r="E1038" t="s">
        <v>515</v>
      </c>
      <c r="F1038" t="s">
        <v>32</v>
      </c>
      <c r="G1038" t="s">
        <v>525</v>
      </c>
      <c r="H1038" t="s">
        <v>39</v>
      </c>
      <c r="I1038" t="s">
        <v>204</v>
      </c>
      <c r="J1038" s="56" t="s">
        <v>505</v>
      </c>
      <c r="K1038">
        <v>81</v>
      </c>
    </row>
    <row r="1039" spans="1:11" x14ac:dyDescent="0.25">
      <c r="A1039" s="37" t="s">
        <v>536</v>
      </c>
      <c r="B1039" s="37" t="s">
        <v>632</v>
      </c>
      <c r="C1039" t="s">
        <v>536</v>
      </c>
      <c r="D1039" t="s">
        <v>5</v>
      </c>
      <c r="E1039" t="s">
        <v>515</v>
      </c>
      <c r="F1039" t="s">
        <v>32</v>
      </c>
      <c r="G1039" t="s">
        <v>525</v>
      </c>
      <c r="H1039" t="s">
        <v>39</v>
      </c>
      <c r="I1039" t="s">
        <v>204</v>
      </c>
      <c r="J1039" s="56" t="s">
        <v>506</v>
      </c>
      <c r="K1039">
        <v>89</v>
      </c>
    </row>
    <row r="1040" spans="1:11" x14ac:dyDescent="0.25">
      <c r="A1040" s="37" t="s">
        <v>536</v>
      </c>
      <c r="B1040" s="37" t="s">
        <v>632</v>
      </c>
      <c r="C1040" t="s">
        <v>536</v>
      </c>
      <c r="D1040" t="s">
        <v>5</v>
      </c>
      <c r="E1040" t="s">
        <v>515</v>
      </c>
      <c r="F1040" t="s">
        <v>32</v>
      </c>
      <c r="G1040" t="s">
        <v>525</v>
      </c>
      <c r="H1040" t="s">
        <v>39</v>
      </c>
      <c r="I1040" t="s">
        <v>204</v>
      </c>
      <c r="J1040" s="56" t="s">
        <v>507</v>
      </c>
      <c r="K1040">
        <v>143</v>
      </c>
    </row>
    <row r="1041" spans="1:11" x14ac:dyDescent="0.25">
      <c r="A1041" s="37" t="s">
        <v>536</v>
      </c>
      <c r="B1041" s="37" t="s">
        <v>632</v>
      </c>
      <c r="C1041" t="s">
        <v>536</v>
      </c>
      <c r="D1041" t="s">
        <v>5</v>
      </c>
      <c r="E1041" t="s">
        <v>515</v>
      </c>
      <c r="F1041" t="s">
        <v>32</v>
      </c>
      <c r="G1041" t="s">
        <v>525</v>
      </c>
      <c r="H1041" t="s">
        <v>39</v>
      </c>
      <c r="I1041" t="s">
        <v>204</v>
      </c>
      <c r="J1041" s="56" t="s">
        <v>508</v>
      </c>
      <c r="K1041">
        <v>20</v>
      </c>
    </row>
    <row r="1042" spans="1:11" x14ac:dyDescent="0.25">
      <c r="A1042" s="37" t="s">
        <v>536</v>
      </c>
      <c r="B1042" s="37" t="s">
        <v>632</v>
      </c>
      <c r="C1042" t="s">
        <v>536</v>
      </c>
      <c r="D1042" t="s">
        <v>5</v>
      </c>
      <c r="E1042" t="s">
        <v>515</v>
      </c>
      <c r="F1042" t="s">
        <v>23</v>
      </c>
      <c r="G1042" t="s">
        <v>526</v>
      </c>
      <c r="H1042" t="s">
        <v>24</v>
      </c>
      <c r="I1042" t="s">
        <v>92</v>
      </c>
      <c r="J1042" s="56">
        <v>1</v>
      </c>
      <c r="K1042">
        <v>0</v>
      </c>
    </row>
    <row r="1043" spans="1:11" x14ac:dyDescent="0.25">
      <c r="A1043" s="37" t="s">
        <v>536</v>
      </c>
      <c r="B1043" s="37" t="s">
        <v>632</v>
      </c>
      <c r="C1043" t="s">
        <v>536</v>
      </c>
      <c r="D1043" t="s">
        <v>5</v>
      </c>
      <c r="E1043" t="s">
        <v>515</v>
      </c>
      <c r="F1043" t="s">
        <v>23</v>
      </c>
      <c r="G1043" t="s">
        <v>526</v>
      </c>
      <c r="H1043" t="s">
        <v>24</v>
      </c>
      <c r="I1043" t="s">
        <v>92</v>
      </c>
      <c r="J1043" s="56">
        <v>2</v>
      </c>
      <c r="K1043">
        <v>0</v>
      </c>
    </row>
    <row r="1044" spans="1:11" x14ac:dyDescent="0.25">
      <c r="A1044" s="37" t="s">
        <v>536</v>
      </c>
      <c r="B1044" s="37" t="s">
        <v>632</v>
      </c>
      <c r="C1044" t="s">
        <v>536</v>
      </c>
      <c r="D1044" t="s">
        <v>11</v>
      </c>
      <c r="E1044" t="s">
        <v>514</v>
      </c>
      <c r="F1044" t="s">
        <v>12</v>
      </c>
      <c r="G1044" t="s">
        <v>527</v>
      </c>
      <c r="H1044" t="s">
        <v>13</v>
      </c>
      <c r="I1044" t="s">
        <v>70</v>
      </c>
      <c r="J1044" s="56">
        <v>1</v>
      </c>
      <c r="K1044">
        <v>4563</v>
      </c>
    </row>
    <row r="1045" spans="1:11" x14ac:dyDescent="0.25">
      <c r="A1045" s="37" t="s">
        <v>536</v>
      </c>
      <c r="B1045" s="37" t="s">
        <v>632</v>
      </c>
      <c r="C1045" t="s">
        <v>536</v>
      </c>
      <c r="D1045" t="s">
        <v>11</v>
      </c>
      <c r="E1045" t="s">
        <v>514</v>
      </c>
      <c r="F1045" t="s">
        <v>12</v>
      </c>
      <c r="G1045" t="s">
        <v>527</v>
      </c>
      <c r="H1045" t="s">
        <v>13</v>
      </c>
      <c r="I1045" t="s">
        <v>70</v>
      </c>
      <c r="J1045" s="56">
        <v>2</v>
      </c>
      <c r="K1045">
        <v>740</v>
      </c>
    </row>
    <row r="1046" spans="1:11" x14ac:dyDescent="0.25">
      <c r="A1046" s="37" t="s">
        <v>536</v>
      </c>
      <c r="B1046" s="37" t="s">
        <v>632</v>
      </c>
      <c r="C1046" t="s">
        <v>536</v>
      </c>
      <c r="D1046" t="s">
        <v>11</v>
      </c>
      <c r="E1046" t="s">
        <v>514</v>
      </c>
      <c r="F1046" t="s">
        <v>12</v>
      </c>
      <c r="G1046" t="s">
        <v>527</v>
      </c>
      <c r="H1046" t="s">
        <v>13</v>
      </c>
      <c r="I1046" t="s">
        <v>70</v>
      </c>
      <c r="J1046" s="56" t="s">
        <v>495</v>
      </c>
      <c r="K1046">
        <v>401</v>
      </c>
    </row>
    <row r="1047" spans="1:11" x14ac:dyDescent="0.25">
      <c r="A1047" s="37" t="s">
        <v>536</v>
      </c>
      <c r="B1047" s="37" t="s">
        <v>632</v>
      </c>
      <c r="C1047" t="s">
        <v>536</v>
      </c>
      <c r="D1047" t="s">
        <v>11</v>
      </c>
      <c r="E1047" t="s">
        <v>514</v>
      </c>
      <c r="F1047" t="s">
        <v>12</v>
      </c>
      <c r="G1047" t="s">
        <v>527</v>
      </c>
      <c r="H1047" t="s">
        <v>13</v>
      </c>
      <c r="I1047" t="s">
        <v>70</v>
      </c>
      <c r="J1047" s="56" t="s">
        <v>496</v>
      </c>
      <c r="K1047">
        <v>204</v>
      </c>
    </row>
    <row r="1048" spans="1:11" x14ac:dyDescent="0.25">
      <c r="A1048" s="37" t="s">
        <v>536</v>
      </c>
      <c r="B1048" s="37" t="s">
        <v>632</v>
      </c>
      <c r="C1048" t="s">
        <v>536</v>
      </c>
      <c r="D1048" t="s">
        <v>11</v>
      </c>
      <c r="E1048" t="s">
        <v>514</v>
      </c>
      <c r="F1048" t="s">
        <v>12</v>
      </c>
      <c r="G1048" t="s">
        <v>527</v>
      </c>
      <c r="H1048" t="s">
        <v>13</v>
      </c>
      <c r="I1048" t="s">
        <v>70</v>
      </c>
      <c r="J1048" s="56" t="s">
        <v>497</v>
      </c>
      <c r="K1048">
        <v>52</v>
      </c>
    </row>
    <row r="1049" spans="1:11" x14ac:dyDescent="0.25">
      <c r="A1049" s="37" t="s">
        <v>536</v>
      </c>
      <c r="B1049" s="37" t="s">
        <v>632</v>
      </c>
      <c r="C1049" t="s">
        <v>536</v>
      </c>
      <c r="D1049" t="s">
        <v>11</v>
      </c>
      <c r="E1049" t="s">
        <v>514</v>
      </c>
      <c r="F1049" t="s">
        <v>12</v>
      </c>
      <c r="G1049" t="s">
        <v>527</v>
      </c>
      <c r="H1049" t="s">
        <v>13</v>
      </c>
      <c r="I1049" t="s">
        <v>70</v>
      </c>
      <c r="J1049" s="56" t="s">
        <v>498</v>
      </c>
      <c r="K1049">
        <v>46</v>
      </c>
    </row>
    <row r="1050" spans="1:11" x14ac:dyDescent="0.25">
      <c r="A1050" s="37" t="s">
        <v>536</v>
      </c>
      <c r="B1050" s="37" t="s">
        <v>632</v>
      </c>
      <c r="C1050" t="s">
        <v>536</v>
      </c>
      <c r="D1050" t="s">
        <v>11</v>
      </c>
      <c r="E1050" t="s">
        <v>514</v>
      </c>
      <c r="F1050" t="s">
        <v>12</v>
      </c>
      <c r="G1050" t="s">
        <v>527</v>
      </c>
      <c r="H1050" t="s">
        <v>13</v>
      </c>
      <c r="I1050" t="s">
        <v>70</v>
      </c>
      <c r="J1050" s="56" t="s">
        <v>499</v>
      </c>
      <c r="K1050">
        <v>31</v>
      </c>
    </row>
    <row r="1051" spans="1:11" x14ac:dyDescent="0.25">
      <c r="A1051" s="37" t="s">
        <v>536</v>
      </c>
      <c r="B1051" s="37" t="s">
        <v>632</v>
      </c>
      <c r="C1051" t="s">
        <v>536</v>
      </c>
      <c r="D1051" t="s">
        <v>11</v>
      </c>
      <c r="E1051" t="s">
        <v>514</v>
      </c>
      <c r="F1051" t="s">
        <v>12</v>
      </c>
      <c r="G1051" t="s">
        <v>527</v>
      </c>
      <c r="H1051" t="s">
        <v>13</v>
      </c>
      <c r="I1051" t="s">
        <v>70</v>
      </c>
      <c r="J1051" s="56" t="s">
        <v>500</v>
      </c>
      <c r="K1051">
        <v>6</v>
      </c>
    </row>
    <row r="1052" spans="1:11" x14ac:dyDescent="0.25">
      <c r="A1052" s="37" t="s">
        <v>536</v>
      </c>
      <c r="B1052" s="37" t="s">
        <v>632</v>
      </c>
      <c r="C1052" t="s">
        <v>536</v>
      </c>
      <c r="D1052" t="s">
        <v>11</v>
      </c>
      <c r="E1052" t="s">
        <v>514</v>
      </c>
      <c r="F1052" t="s">
        <v>12</v>
      </c>
      <c r="G1052" t="s">
        <v>527</v>
      </c>
      <c r="H1052" t="s">
        <v>13</v>
      </c>
      <c r="I1052" t="s">
        <v>70</v>
      </c>
      <c r="J1052" s="56" t="s">
        <v>501</v>
      </c>
      <c r="K1052">
        <v>253</v>
      </c>
    </row>
    <row r="1053" spans="1:11" x14ac:dyDescent="0.25">
      <c r="A1053" s="37" t="s">
        <v>536</v>
      </c>
      <c r="B1053" s="37" t="s">
        <v>632</v>
      </c>
      <c r="C1053" t="s">
        <v>536</v>
      </c>
      <c r="D1053" t="s">
        <v>11</v>
      </c>
      <c r="E1053" t="s">
        <v>514</v>
      </c>
      <c r="F1053" t="s">
        <v>12</v>
      </c>
      <c r="G1053" t="s">
        <v>527</v>
      </c>
      <c r="H1053" t="s">
        <v>13</v>
      </c>
      <c r="I1053" t="s">
        <v>70</v>
      </c>
      <c r="J1053" s="56" t="s">
        <v>502</v>
      </c>
      <c r="K1053">
        <v>105</v>
      </c>
    </row>
    <row r="1054" spans="1:11" x14ac:dyDescent="0.25">
      <c r="A1054" s="37" t="s">
        <v>536</v>
      </c>
      <c r="B1054" s="37" t="s">
        <v>632</v>
      </c>
      <c r="C1054" t="s">
        <v>536</v>
      </c>
      <c r="D1054" t="s">
        <v>11</v>
      </c>
      <c r="E1054" t="s">
        <v>514</v>
      </c>
      <c r="F1054" t="s">
        <v>12</v>
      </c>
      <c r="G1054" t="s">
        <v>527</v>
      </c>
      <c r="H1054" t="s">
        <v>13</v>
      </c>
      <c r="I1054" t="s">
        <v>70</v>
      </c>
      <c r="J1054" s="56" t="s">
        <v>503</v>
      </c>
      <c r="K1054">
        <v>107</v>
      </c>
    </row>
    <row r="1055" spans="1:11" x14ac:dyDescent="0.25">
      <c r="A1055" s="37" t="s">
        <v>536</v>
      </c>
      <c r="B1055" s="37" t="s">
        <v>632</v>
      </c>
      <c r="C1055" t="s">
        <v>536</v>
      </c>
      <c r="D1055" t="s">
        <v>11</v>
      </c>
      <c r="E1055" t="s">
        <v>514</v>
      </c>
      <c r="F1055" t="s">
        <v>12</v>
      </c>
      <c r="G1055" t="s">
        <v>527</v>
      </c>
      <c r="H1055" t="s">
        <v>13</v>
      </c>
      <c r="I1055" t="s">
        <v>70</v>
      </c>
      <c r="J1055" s="56" t="s">
        <v>504</v>
      </c>
      <c r="K1055">
        <v>165</v>
      </c>
    </row>
    <row r="1056" spans="1:11" x14ac:dyDescent="0.25">
      <c r="A1056" s="37" t="s">
        <v>536</v>
      </c>
      <c r="B1056" s="37" t="s">
        <v>632</v>
      </c>
      <c r="C1056" t="s">
        <v>536</v>
      </c>
      <c r="D1056" t="s">
        <v>11</v>
      </c>
      <c r="E1056" t="s">
        <v>514</v>
      </c>
      <c r="F1056" t="s">
        <v>12</v>
      </c>
      <c r="G1056" t="s">
        <v>527</v>
      </c>
      <c r="H1056" t="s">
        <v>13</v>
      </c>
      <c r="I1056" t="s">
        <v>70</v>
      </c>
      <c r="J1056" s="56" t="s">
        <v>505</v>
      </c>
      <c r="K1056">
        <v>25</v>
      </c>
    </row>
    <row r="1057" spans="1:11" x14ac:dyDescent="0.25">
      <c r="A1057" s="37" t="s">
        <v>536</v>
      </c>
      <c r="B1057" s="37" t="s">
        <v>632</v>
      </c>
      <c r="C1057" t="s">
        <v>536</v>
      </c>
      <c r="D1057" t="s">
        <v>11</v>
      </c>
      <c r="E1057" t="s">
        <v>514</v>
      </c>
      <c r="F1057" t="s">
        <v>12</v>
      </c>
      <c r="G1057" t="s">
        <v>527</v>
      </c>
      <c r="H1057" t="s">
        <v>13</v>
      </c>
      <c r="I1057" t="s">
        <v>70</v>
      </c>
      <c r="J1057" s="56" t="s">
        <v>506</v>
      </c>
      <c r="K1057">
        <v>21</v>
      </c>
    </row>
    <row r="1058" spans="1:11" x14ac:dyDescent="0.25">
      <c r="A1058" s="37" t="s">
        <v>536</v>
      </c>
      <c r="B1058" s="37" t="s">
        <v>632</v>
      </c>
      <c r="C1058" t="s">
        <v>536</v>
      </c>
      <c r="D1058" t="s">
        <v>11</v>
      </c>
      <c r="E1058" t="s">
        <v>514</v>
      </c>
      <c r="F1058" t="s">
        <v>12</v>
      </c>
      <c r="G1058" t="s">
        <v>527</v>
      </c>
      <c r="H1058" t="s">
        <v>13</v>
      </c>
      <c r="I1058" t="s">
        <v>70</v>
      </c>
      <c r="J1058" s="56" t="s">
        <v>507</v>
      </c>
      <c r="K1058">
        <v>61</v>
      </c>
    </row>
    <row r="1059" spans="1:11" x14ac:dyDescent="0.25">
      <c r="A1059" s="37" t="s">
        <v>536</v>
      </c>
      <c r="B1059" s="37" t="s">
        <v>632</v>
      </c>
      <c r="C1059" t="s">
        <v>536</v>
      </c>
      <c r="D1059" t="s">
        <v>11</v>
      </c>
      <c r="E1059" t="s">
        <v>514</v>
      </c>
      <c r="F1059" t="s">
        <v>12</v>
      </c>
      <c r="G1059" t="s">
        <v>527</v>
      </c>
      <c r="H1059" t="s">
        <v>13</v>
      </c>
      <c r="I1059" t="s">
        <v>70</v>
      </c>
      <c r="J1059" s="56" t="s">
        <v>508</v>
      </c>
      <c r="K1059">
        <v>3</v>
      </c>
    </row>
    <row r="1060" spans="1:11" x14ac:dyDescent="0.25">
      <c r="A1060" s="37" t="s">
        <v>536</v>
      </c>
      <c r="B1060" s="37" t="s">
        <v>632</v>
      </c>
      <c r="C1060" t="s">
        <v>536</v>
      </c>
      <c r="D1060" t="s">
        <v>11</v>
      </c>
      <c r="E1060" t="s">
        <v>514</v>
      </c>
      <c r="F1060" t="s">
        <v>12</v>
      </c>
      <c r="G1060" t="s">
        <v>527</v>
      </c>
      <c r="H1060" t="s">
        <v>14</v>
      </c>
      <c r="I1060" t="s">
        <v>71</v>
      </c>
      <c r="J1060" s="56">
        <v>1</v>
      </c>
      <c r="K1060">
        <v>3743</v>
      </c>
    </row>
    <row r="1061" spans="1:11" x14ac:dyDescent="0.25">
      <c r="A1061" s="37" t="s">
        <v>536</v>
      </c>
      <c r="B1061" s="37" t="s">
        <v>632</v>
      </c>
      <c r="C1061" t="s">
        <v>536</v>
      </c>
      <c r="D1061" t="s">
        <v>11</v>
      </c>
      <c r="E1061" t="s">
        <v>514</v>
      </c>
      <c r="F1061" t="s">
        <v>12</v>
      </c>
      <c r="G1061" t="s">
        <v>527</v>
      </c>
      <c r="H1061" t="s">
        <v>14</v>
      </c>
      <c r="I1061" t="s">
        <v>71</v>
      </c>
      <c r="J1061" s="56">
        <v>2</v>
      </c>
      <c r="K1061">
        <v>622</v>
      </c>
    </row>
    <row r="1062" spans="1:11" x14ac:dyDescent="0.25">
      <c r="A1062" s="37" t="s">
        <v>536</v>
      </c>
      <c r="B1062" s="37" t="s">
        <v>632</v>
      </c>
      <c r="C1062" t="s">
        <v>536</v>
      </c>
      <c r="D1062" t="s">
        <v>11</v>
      </c>
      <c r="E1062" t="s">
        <v>514</v>
      </c>
      <c r="F1062" t="s">
        <v>12</v>
      </c>
      <c r="G1062" t="s">
        <v>527</v>
      </c>
      <c r="H1062" t="s">
        <v>14</v>
      </c>
      <c r="I1062" t="s">
        <v>71</v>
      </c>
      <c r="J1062" s="56" t="s">
        <v>495</v>
      </c>
      <c r="K1062">
        <v>355</v>
      </c>
    </row>
    <row r="1063" spans="1:11" x14ac:dyDescent="0.25">
      <c r="A1063" s="37" t="s">
        <v>536</v>
      </c>
      <c r="B1063" s="37" t="s">
        <v>632</v>
      </c>
      <c r="C1063" t="s">
        <v>536</v>
      </c>
      <c r="D1063" t="s">
        <v>11</v>
      </c>
      <c r="E1063" t="s">
        <v>514</v>
      </c>
      <c r="F1063" t="s">
        <v>12</v>
      </c>
      <c r="G1063" t="s">
        <v>527</v>
      </c>
      <c r="H1063" t="s">
        <v>14</v>
      </c>
      <c r="I1063" t="s">
        <v>71</v>
      </c>
      <c r="J1063" s="56" t="s">
        <v>496</v>
      </c>
      <c r="K1063">
        <v>154</v>
      </c>
    </row>
    <row r="1064" spans="1:11" x14ac:dyDescent="0.25">
      <c r="A1064" s="37" t="s">
        <v>536</v>
      </c>
      <c r="B1064" s="37" t="s">
        <v>632</v>
      </c>
      <c r="C1064" t="s">
        <v>536</v>
      </c>
      <c r="D1064" t="s">
        <v>11</v>
      </c>
      <c r="E1064" t="s">
        <v>514</v>
      </c>
      <c r="F1064" t="s">
        <v>12</v>
      </c>
      <c r="G1064" t="s">
        <v>527</v>
      </c>
      <c r="H1064" t="s">
        <v>14</v>
      </c>
      <c r="I1064" t="s">
        <v>71</v>
      </c>
      <c r="J1064" s="56" t="s">
        <v>497</v>
      </c>
      <c r="K1064">
        <v>40</v>
      </c>
    </row>
    <row r="1065" spans="1:11" x14ac:dyDescent="0.25">
      <c r="A1065" s="37" t="s">
        <v>536</v>
      </c>
      <c r="B1065" s="37" t="s">
        <v>632</v>
      </c>
      <c r="C1065" t="s">
        <v>536</v>
      </c>
      <c r="D1065" t="s">
        <v>11</v>
      </c>
      <c r="E1065" t="s">
        <v>514</v>
      </c>
      <c r="F1065" t="s">
        <v>12</v>
      </c>
      <c r="G1065" t="s">
        <v>527</v>
      </c>
      <c r="H1065" t="s">
        <v>14</v>
      </c>
      <c r="I1065" t="s">
        <v>71</v>
      </c>
      <c r="J1065" s="56" t="s">
        <v>498</v>
      </c>
      <c r="K1065">
        <v>27</v>
      </c>
    </row>
    <row r="1066" spans="1:11" x14ac:dyDescent="0.25">
      <c r="A1066" s="37" t="s">
        <v>536</v>
      </c>
      <c r="B1066" s="37" t="s">
        <v>632</v>
      </c>
      <c r="C1066" t="s">
        <v>536</v>
      </c>
      <c r="D1066" t="s">
        <v>11</v>
      </c>
      <c r="E1066" t="s">
        <v>514</v>
      </c>
      <c r="F1066" t="s">
        <v>12</v>
      </c>
      <c r="G1066" t="s">
        <v>527</v>
      </c>
      <c r="H1066" t="s">
        <v>14</v>
      </c>
      <c r="I1066" t="s">
        <v>71</v>
      </c>
      <c r="J1066" s="56" t="s">
        <v>499</v>
      </c>
      <c r="K1066">
        <v>42</v>
      </c>
    </row>
    <row r="1067" spans="1:11" x14ac:dyDescent="0.25">
      <c r="A1067" s="37" t="s">
        <v>536</v>
      </c>
      <c r="B1067" s="37" t="s">
        <v>632</v>
      </c>
      <c r="C1067" t="s">
        <v>536</v>
      </c>
      <c r="D1067" t="s">
        <v>11</v>
      </c>
      <c r="E1067" t="s">
        <v>514</v>
      </c>
      <c r="F1067" t="s">
        <v>12</v>
      </c>
      <c r="G1067" t="s">
        <v>527</v>
      </c>
      <c r="H1067" t="s">
        <v>14</v>
      </c>
      <c r="I1067" t="s">
        <v>71</v>
      </c>
      <c r="J1067" s="56" t="s">
        <v>500</v>
      </c>
      <c r="K1067">
        <v>4</v>
      </c>
    </row>
    <row r="1068" spans="1:11" x14ac:dyDescent="0.25">
      <c r="A1068" s="37" t="s">
        <v>536</v>
      </c>
      <c r="B1068" s="37" t="s">
        <v>632</v>
      </c>
      <c r="C1068" t="s">
        <v>536</v>
      </c>
      <c r="D1068" t="s">
        <v>11</v>
      </c>
      <c r="E1068" t="s">
        <v>514</v>
      </c>
      <c r="F1068" t="s">
        <v>12</v>
      </c>
      <c r="G1068" t="s">
        <v>527</v>
      </c>
      <c r="H1068" t="s">
        <v>14</v>
      </c>
      <c r="I1068" t="s">
        <v>71</v>
      </c>
      <c r="J1068" s="56" t="s">
        <v>501</v>
      </c>
      <c r="K1068">
        <v>215</v>
      </c>
    </row>
    <row r="1069" spans="1:11" x14ac:dyDescent="0.25">
      <c r="A1069" s="37" t="s">
        <v>536</v>
      </c>
      <c r="B1069" s="37" t="s">
        <v>632</v>
      </c>
      <c r="C1069" t="s">
        <v>536</v>
      </c>
      <c r="D1069" t="s">
        <v>11</v>
      </c>
      <c r="E1069" t="s">
        <v>514</v>
      </c>
      <c r="F1069" t="s">
        <v>12</v>
      </c>
      <c r="G1069" t="s">
        <v>527</v>
      </c>
      <c r="H1069" t="s">
        <v>14</v>
      </c>
      <c r="I1069" t="s">
        <v>71</v>
      </c>
      <c r="J1069" s="56" t="s">
        <v>502</v>
      </c>
      <c r="K1069">
        <v>68</v>
      </c>
    </row>
    <row r="1070" spans="1:11" x14ac:dyDescent="0.25">
      <c r="A1070" s="37" t="s">
        <v>536</v>
      </c>
      <c r="B1070" s="37" t="s">
        <v>632</v>
      </c>
      <c r="C1070" t="s">
        <v>536</v>
      </c>
      <c r="D1070" t="s">
        <v>11</v>
      </c>
      <c r="E1070" t="s">
        <v>514</v>
      </c>
      <c r="F1070" t="s">
        <v>12</v>
      </c>
      <c r="G1070" t="s">
        <v>527</v>
      </c>
      <c r="H1070" t="s">
        <v>14</v>
      </c>
      <c r="I1070" t="s">
        <v>71</v>
      </c>
      <c r="J1070" s="56" t="s">
        <v>503</v>
      </c>
      <c r="K1070">
        <v>95</v>
      </c>
    </row>
    <row r="1071" spans="1:11" x14ac:dyDescent="0.25">
      <c r="A1071" s="37" t="s">
        <v>536</v>
      </c>
      <c r="B1071" s="37" t="s">
        <v>632</v>
      </c>
      <c r="C1071" t="s">
        <v>536</v>
      </c>
      <c r="D1071" t="s">
        <v>11</v>
      </c>
      <c r="E1071" t="s">
        <v>514</v>
      </c>
      <c r="F1071" t="s">
        <v>12</v>
      </c>
      <c r="G1071" t="s">
        <v>527</v>
      </c>
      <c r="H1071" t="s">
        <v>14</v>
      </c>
      <c r="I1071" t="s">
        <v>71</v>
      </c>
      <c r="J1071" s="56" t="s">
        <v>504</v>
      </c>
      <c r="K1071">
        <v>138</v>
      </c>
    </row>
    <row r="1072" spans="1:11" x14ac:dyDescent="0.25">
      <c r="A1072" s="37" t="s">
        <v>536</v>
      </c>
      <c r="B1072" s="37" t="s">
        <v>632</v>
      </c>
      <c r="C1072" t="s">
        <v>536</v>
      </c>
      <c r="D1072" t="s">
        <v>11</v>
      </c>
      <c r="E1072" t="s">
        <v>514</v>
      </c>
      <c r="F1072" t="s">
        <v>12</v>
      </c>
      <c r="G1072" t="s">
        <v>527</v>
      </c>
      <c r="H1072" t="s">
        <v>14</v>
      </c>
      <c r="I1072" t="s">
        <v>71</v>
      </c>
      <c r="J1072" s="56" t="s">
        <v>505</v>
      </c>
      <c r="K1072">
        <v>17</v>
      </c>
    </row>
    <row r="1073" spans="1:11" x14ac:dyDescent="0.25">
      <c r="A1073" s="37" t="s">
        <v>536</v>
      </c>
      <c r="B1073" s="37" t="s">
        <v>632</v>
      </c>
      <c r="C1073" t="s">
        <v>536</v>
      </c>
      <c r="D1073" t="s">
        <v>11</v>
      </c>
      <c r="E1073" t="s">
        <v>514</v>
      </c>
      <c r="F1073" t="s">
        <v>12</v>
      </c>
      <c r="G1073" t="s">
        <v>527</v>
      </c>
      <c r="H1073" t="s">
        <v>14</v>
      </c>
      <c r="I1073" t="s">
        <v>71</v>
      </c>
      <c r="J1073" s="56" t="s">
        <v>506</v>
      </c>
      <c r="K1073">
        <v>17</v>
      </c>
    </row>
    <row r="1074" spans="1:11" x14ac:dyDescent="0.25">
      <c r="A1074" s="37" t="s">
        <v>536</v>
      </c>
      <c r="B1074" s="37" t="s">
        <v>632</v>
      </c>
      <c r="C1074" t="s">
        <v>536</v>
      </c>
      <c r="D1074" t="s">
        <v>11</v>
      </c>
      <c r="E1074" t="s">
        <v>514</v>
      </c>
      <c r="F1074" t="s">
        <v>12</v>
      </c>
      <c r="G1074" t="s">
        <v>527</v>
      </c>
      <c r="H1074" t="s">
        <v>14</v>
      </c>
      <c r="I1074" t="s">
        <v>71</v>
      </c>
      <c r="J1074" s="56" t="s">
        <v>507</v>
      </c>
      <c r="K1074">
        <v>64</v>
      </c>
    </row>
    <row r="1075" spans="1:11" x14ac:dyDescent="0.25">
      <c r="A1075" s="37" t="s">
        <v>536</v>
      </c>
      <c r="B1075" s="37" t="s">
        <v>632</v>
      </c>
      <c r="C1075" t="s">
        <v>536</v>
      </c>
      <c r="D1075" t="s">
        <v>11</v>
      </c>
      <c r="E1075" t="s">
        <v>514</v>
      </c>
      <c r="F1075" t="s">
        <v>12</v>
      </c>
      <c r="G1075" t="s">
        <v>527</v>
      </c>
      <c r="H1075" t="s">
        <v>14</v>
      </c>
      <c r="I1075" t="s">
        <v>71</v>
      </c>
      <c r="J1075" s="56" t="s">
        <v>508</v>
      </c>
      <c r="K1075">
        <v>8</v>
      </c>
    </row>
    <row r="1076" spans="1:11" x14ac:dyDescent="0.25">
      <c r="A1076" s="37" t="s">
        <v>536</v>
      </c>
      <c r="B1076" s="37" t="s">
        <v>632</v>
      </c>
      <c r="C1076" t="s">
        <v>536</v>
      </c>
      <c r="D1076" t="s">
        <v>11</v>
      </c>
      <c r="E1076" t="s">
        <v>514</v>
      </c>
      <c r="F1076" t="s">
        <v>12</v>
      </c>
      <c r="G1076" t="s">
        <v>527</v>
      </c>
      <c r="H1076" t="s">
        <v>43</v>
      </c>
      <c r="I1076" t="s">
        <v>72</v>
      </c>
      <c r="J1076" s="56">
        <v>1</v>
      </c>
      <c r="K1076">
        <v>3579</v>
      </c>
    </row>
    <row r="1077" spans="1:11" x14ac:dyDescent="0.25">
      <c r="A1077" s="37" t="s">
        <v>536</v>
      </c>
      <c r="B1077" s="37" t="s">
        <v>632</v>
      </c>
      <c r="C1077" t="s">
        <v>536</v>
      </c>
      <c r="D1077" t="s">
        <v>11</v>
      </c>
      <c r="E1077" t="s">
        <v>514</v>
      </c>
      <c r="F1077" t="s">
        <v>12</v>
      </c>
      <c r="G1077" t="s">
        <v>527</v>
      </c>
      <c r="H1077" t="s">
        <v>43</v>
      </c>
      <c r="I1077" t="s">
        <v>72</v>
      </c>
      <c r="J1077" s="56">
        <v>2</v>
      </c>
      <c r="K1077">
        <v>576</v>
      </c>
    </row>
    <row r="1078" spans="1:11" x14ac:dyDescent="0.25">
      <c r="A1078" s="37" t="s">
        <v>536</v>
      </c>
      <c r="B1078" s="37" t="s">
        <v>632</v>
      </c>
      <c r="C1078" t="s">
        <v>536</v>
      </c>
      <c r="D1078" t="s">
        <v>11</v>
      </c>
      <c r="E1078" t="s">
        <v>514</v>
      </c>
      <c r="F1078" t="s">
        <v>12</v>
      </c>
      <c r="G1078" t="s">
        <v>527</v>
      </c>
      <c r="H1078" t="s">
        <v>43</v>
      </c>
      <c r="I1078" t="s">
        <v>72</v>
      </c>
      <c r="J1078" s="56" t="s">
        <v>495</v>
      </c>
      <c r="K1078">
        <v>340</v>
      </c>
    </row>
    <row r="1079" spans="1:11" x14ac:dyDescent="0.25">
      <c r="A1079" s="37" t="s">
        <v>536</v>
      </c>
      <c r="B1079" s="37" t="s">
        <v>632</v>
      </c>
      <c r="C1079" t="s">
        <v>536</v>
      </c>
      <c r="D1079" t="s">
        <v>11</v>
      </c>
      <c r="E1079" t="s">
        <v>514</v>
      </c>
      <c r="F1079" t="s">
        <v>12</v>
      </c>
      <c r="G1079" t="s">
        <v>527</v>
      </c>
      <c r="H1079" t="s">
        <v>43</v>
      </c>
      <c r="I1079" t="s">
        <v>72</v>
      </c>
      <c r="J1079" s="56" t="s">
        <v>496</v>
      </c>
      <c r="K1079">
        <v>130</v>
      </c>
    </row>
    <row r="1080" spans="1:11" x14ac:dyDescent="0.25">
      <c r="A1080" s="37" t="s">
        <v>536</v>
      </c>
      <c r="B1080" s="37" t="s">
        <v>632</v>
      </c>
      <c r="C1080" t="s">
        <v>536</v>
      </c>
      <c r="D1080" t="s">
        <v>11</v>
      </c>
      <c r="E1080" t="s">
        <v>514</v>
      </c>
      <c r="F1080" t="s">
        <v>12</v>
      </c>
      <c r="G1080" t="s">
        <v>527</v>
      </c>
      <c r="H1080" t="s">
        <v>43</v>
      </c>
      <c r="I1080" t="s">
        <v>72</v>
      </c>
      <c r="J1080" s="56" t="s">
        <v>497</v>
      </c>
      <c r="K1080">
        <v>41</v>
      </c>
    </row>
    <row r="1081" spans="1:11" x14ac:dyDescent="0.25">
      <c r="A1081" s="37" t="s">
        <v>536</v>
      </c>
      <c r="B1081" s="37" t="s">
        <v>632</v>
      </c>
      <c r="C1081" t="s">
        <v>536</v>
      </c>
      <c r="D1081" t="s">
        <v>11</v>
      </c>
      <c r="E1081" t="s">
        <v>514</v>
      </c>
      <c r="F1081" t="s">
        <v>12</v>
      </c>
      <c r="G1081" t="s">
        <v>527</v>
      </c>
      <c r="H1081" t="s">
        <v>43</v>
      </c>
      <c r="I1081" t="s">
        <v>72</v>
      </c>
      <c r="J1081" s="56" t="s">
        <v>498</v>
      </c>
      <c r="K1081">
        <v>32</v>
      </c>
    </row>
    <row r="1082" spans="1:11" x14ac:dyDescent="0.25">
      <c r="A1082" s="37" t="s">
        <v>536</v>
      </c>
      <c r="B1082" s="37" t="s">
        <v>632</v>
      </c>
      <c r="C1082" t="s">
        <v>536</v>
      </c>
      <c r="D1082" t="s">
        <v>11</v>
      </c>
      <c r="E1082" t="s">
        <v>514</v>
      </c>
      <c r="F1082" t="s">
        <v>12</v>
      </c>
      <c r="G1082" t="s">
        <v>527</v>
      </c>
      <c r="H1082" t="s">
        <v>43</v>
      </c>
      <c r="I1082" t="s">
        <v>72</v>
      </c>
      <c r="J1082" s="56" t="s">
        <v>499</v>
      </c>
      <c r="K1082">
        <v>31</v>
      </c>
    </row>
    <row r="1083" spans="1:11" x14ac:dyDescent="0.25">
      <c r="A1083" s="37" t="s">
        <v>536</v>
      </c>
      <c r="B1083" s="37" t="s">
        <v>632</v>
      </c>
      <c r="C1083" t="s">
        <v>536</v>
      </c>
      <c r="D1083" t="s">
        <v>11</v>
      </c>
      <c r="E1083" t="s">
        <v>514</v>
      </c>
      <c r="F1083" t="s">
        <v>12</v>
      </c>
      <c r="G1083" t="s">
        <v>527</v>
      </c>
      <c r="H1083" t="s">
        <v>43</v>
      </c>
      <c r="I1083" t="s">
        <v>72</v>
      </c>
      <c r="J1083" s="56" t="s">
        <v>500</v>
      </c>
      <c r="K1083">
        <v>2</v>
      </c>
    </row>
    <row r="1084" spans="1:11" x14ac:dyDescent="0.25">
      <c r="A1084" s="37" t="s">
        <v>536</v>
      </c>
      <c r="B1084" s="37" t="s">
        <v>632</v>
      </c>
      <c r="C1084" t="s">
        <v>536</v>
      </c>
      <c r="D1084" t="s">
        <v>11</v>
      </c>
      <c r="E1084" t="s">
        <v>514</v>
      </c>
      <c r="F1084" t="s">
        <v>12</v>
      </c>
      <c r="G1084" t="s">
        <v>527</v>
      </c>
      <c r="H1084" t="s">
        <v>43</v>
      </c>
      <c r="I1084" t="s">
        <v>72</v>
      </c>
      <c r="J1084" s="56" t="s">
        <v>501</v>
      </c>
      <c r="K1084">
        <v>181</v>
      </c>
    </row>
    <row r="1085" spans="1:11" x14ac:dyDescent="0.25">
      <c r="A1085" s="37" t="s">
        <v>536</v>
      </c>
      <c r="B1085" s="37" t="s">
        <v>632</v>
      </c>
      <c r="C1085" t="s">
        <v>536</v>
      </c>
      <c r="D1085" t="s">
        <v>11</v>
      </c>
      <c r="E1085" t="s">
        <v>514</v>
      </c>
      <c r="F1085" t="s">
        <v>12</v>
      </c>
      <c r="G1085" t="s">
        <v>527</v>
      </c>
      <c r="H1085" t="s">
        <v>43</v>
      </c>
      <c r="I1085" t="s">
        <v>72</v>
      </c>
      <c r="J1085" s="56" t="s">
        <v>502</v>
      </c>
      <c r="K1085">
        <v>72</v>
      </c>
    </row>
    <row r="1086" spans="1:11" x14ac:dyDescent="0.25">
      <c r="A1086" s="37" t="s">
        <v>536</v>
      </c>
      <c r="B1086" s="37" t="s">
        <v>632</v>
      </c>
      <c r="C1086" t="s">
        <v>536</v>
      </c>
      <c r="D1086" t="s">
        <v>11</v>
      </c>
      <c r="E1086" t="s">
        <v>514</v>
      </c>
      <c r="F1086" t="s">
        <v>12</v>
      </c>
      <c r="G1086" t="s">
        <v>527</v>
      </c>
      <c r="H1086" t="s">
        <v>43</v>
      </c>
      <c r="I1086" t="s">
        <v>72</v>
      </c>
      <c r="J1086" s="56" t="s">
        <v>503</v>
      </c>
      <c r="K1086">
        <v>71</v>
      </c>
    </row>
    <row r="1087" spans="1:11" x14ac:dyDescent="0.25">
      <c r="A1087" s="37" t="s">
        <v>536</v>
      </c>
      <c r="B1087" s="37" t="s">
        <v>632</v>
      </c>
      <c r="C1087" t="s">
        <v>536</v>
      </c>
      <c r="D1087" t="s">
        <v>11</v>
      </c>
      <c r="E1087" t="s">
        <v>514</v>
      </c>
      <c r="F1087" t="s">
        <v>12</v>
      </c>
      <c r="G1087" t="s">
        <v>527</v>
      </c>
      <c r="H1087" t="s">
        <v>43</v>
      </c>
      <c r="I1087" t="s">
        <v>72</v>
      </c>
      <c r="J1087" s="56" t="s">
        <v>504</v>
      </c>
      <c r="K1087">
        <v>137</v>
      </c>
    </row>
    <row r="1088" spans="1:11" x14ac:dyDescent="0.25">
      <c r="A1088" s="37" t="s">
        <v>536</v>
      </c>
      <c r="B1088" s="37" t="s">
        <v>632</v>
      </c>
      <c r="C1088" t="s">
        <v>536</v>
      </c>
      <c r="D1088" t="s">
        <v>11</v>
      </c>
      <c r="E1088" t="s">
        <v>514</v>
      </c>
      <c r="F1088" t="s">
        <v>12</v>
      </c>
      <c r="G1088" t="s">
        <v>527</v>
      </c>
      <c r="H1088" t="s">
        <v>43</v>
      </c>
      <c r="I1088" t="s">
        <v>72</v>
      </c>
      <c r="J1088" s="56" t="s">
        <v>505</v>
      </c>
      <c r="K1088">
        <v>30</v>
      </c>
    </row>
    <row r="1089" spans="1:11" x14ac:dyDescent="0.25">
      <c r="A1089" s="37" t="s">
        <v>536</v>
      </c>
      <c r="B1089" s="37" t="s">
        <v>632</v>
      </c>
      <c r="C1089" t="s">
        <v>536</v>
      </c>
      <c r="D1089" t="s">
        <v>11</v>
      </c>
      <c r="E1089" t="s">
        <v>514</v>
      </c>
      <c r="F1089" t="s">
        <v>12</v>
      </c>
      <c r="G1089" t="s">
        <v>527</v>
      </c>
      <c r="H1089" t="s">
        <v>43</v>
      </c>
      <c r="I1089" t="s">
        <v>72</v>
      </c>
      <c r="J1089" s="56" t="s">
        <v>506</v>
      </c>
      <c r="K1089">
        <v>14</v>
      </c>
    </row>
    <row r="1090" spans="1:11" x14ac:dyDescent="0.25">
      <c r="A1090" s="37" t="s">
        <v>536</v>
      </c>
      <c r="B1090" s="37" t="s">
        <v>632</v>
      </c>
      <c r="C1090" t="s">
        <v>536</v>
      </c>
      <c r="D1090" t="s">
        <v>11</v>
      </c>
      <c r="E1090" t="s">
        <v>514</v>
      </c>
      <c r="F1090" t="s">
        <v>12</v>
      </c>
      <c r="G1090" t="s">
        <v>527</v>
      </c>
      <c r="H1090" t="s">
        <v>43</v>
      </c>
      <c r="I1090" t="s">
        <v>72</v>
      </c>
      <c r="J1090" s="56" t="s">
        <v>507</v>
      </c>
      <c r="K1090">
        <v>69</v>
      </c>
    </row>
    <row r="1091" spans="1:11" x14ac:dyDescent="0.25">
      <c r="A1091" s="37" t="s">
        <v>536</v>
      </c>
      <c r="B1091" s="37" t="s">
        <v>632</v>
      </c>
      <c r="C1091" t="s">
        <v>536</v>
      </c>
      <c r="D1091" t="s">
        <v>11</v>
      </c>
      <c r="E1091" t="s">
        <v>514</v>
      </c>
      <c r="F1091" t="s">
        <v>12</v>
      </c>
      <c r="G1091" t="s">
        <v>527</v>
      </c>
      <c r="H1091" t="s">
        <v>43</v>
      </c>
      <c r="I1091" t="s">
        <v>72</v>
      </c>
      <c r="J1091" s="56" t="s">
        <v>508</v>
      </c>
      <c r="K1091">
        <v>2</v>
      </c>
    </row>
    <row r="1092" spans="1:11" x14ac:dyDescent="0.25">
      <c r="A1092" s="37" t="s">
        <v>536</v>
      </c>
      <c r="B1092" s="37" t="s">
        <v>632</v>
      </c>
      <c r="C1092" t="s">
        <v>536</v>
      </c>
      <c r="D1092" t="s">
        <v>11</v>
      </c>
      <c r="E1092" t="s">
        <v>514</v>
      </c>
      <c r="F1092" t="s">
        <v>12</v>
      </c>
      <c r="G1092" t="s">
        <v>527</v>
      </c>
      <c r="H1092" t="s">
        <v>34</v>
      </c>
      <c r="I1092" t="s">
        <v>73</v>
      </c>
      <c r="J1092" s="56">
        <v>1</v>
      </c>
      <c r="K1092">
        <v>1094</v>
      </c>
    </row>
    <row r="1093" spans="1:11" x14ac:dyDescent="0.25">
      <c r="A1093" s="37" t="s">
        <v>536</v>
      </c>
      <c r="B1093" s="37" t="s">
        <v>632</v>
      </c>
      <c r="C1093" t="s">
        <v>536</v>
      </c>
      <c r="D1093" t="s">
        <v>11</v>
      </c>
      <c r="E1093" t="s">
        <v>514</v>
      </c>
      <c r="F1093" t="s">
        <v>12</v>
      </c>
      <c r="G1093" t="s">
        <v>527</v>
      </c>
      <c r="H1093" t="s">
        <v>34</v>
      </c>
      <c r="I1093" t="s">
        <v>73</v>
      </c>
      <c r="J1093" s="56">
        <v>2</v>
      </c>
      <c r="K1093">
        <v>152</v>
      </c>
    </row>
    <row r="1094" spans="1:11" x14ac:dyDescent="0.25">
      <c r="A1094" s="37" t="s">
        <v>536</v>
      </c>
      <c r="B1094" s="37" t="s">
        <v>632</v>
      </c>
      <c r="C1094" t="s">
        <v>536</v>
      </c>
      <c r="D1094" t="s">
        <v>11</v>
      </c>
      <c r="E1094" t="s">
        <v>514</v>
      </c>
      <c r="F1094" t="s">
        <v>12</v>
      </c>
      <c r="G1094" t="s">
        <v>527</v>
      </c>
      <c r="H1094" t="s">
        <v>34</v>
      </c>
      <c r="I1094" t="s">
        <v>73</v>
      </c>
      <c r="J1094" s="56" t="s">
        <v>495</v>
      </c>
      <c r="K1094">
        <v>95</v>
      </c>
    </row>
    <row r="1095" spans="1:11" x14ac:dyDescent="0.25">
      <c r="A1095" s="37" t="s">
        <v>536</v>
      </c>
      <c r="B1095" s="37" t="s">
        <v>632</v>
      </c>
      <c r="C1095" t="s">
        <v>536</v>
      </c>
      <c r="D1095" t="s">
        <v>11</v>
      </c>
      <c r="E1095" t="s">
        <v>514</v>
      </c>
      <c r="F1095" t="s">
        <v>12</v>
      </c>
      <c r="G1095" t="s">
        <v>527</v>
      </c>
      <c r="H1095" t="s">
        <v>34</v>
      </c>
      <c r="I1095" t="s">
        <v>73</v>
      </c>
      <c r="J1095" s="56" t="s">
        <v>496</v>
      </c>
      <c r="K1095">
        <v>35</v>
      </c>
    </row>
    <row r="1096" spans="1:11" x14ac:dyDescent="0.25">
      <c r="A1096" s="37" t="s">
        <v>536</v>
      </c>
      <c r="B1096" s="37" t="s">
        <v>632</v>
      </c>
      <c r="C1096" t="s">
        <v>536</v>
      </c>
      <c r="D1096" t="s">
        <v>11</v>
      </c>
      <c r="E1096" t="s">
        <v>514</v>
      </c>
      <c r="F1096" t="s">
        <v>12</v>
      </c>
      <c r="G1096" t="s">
        <v>527</v>
      </c>
      <c r="H1096" t="s">
        <v>34</v>
      </c>
      <c r="I1096" t="s">
        <v>73</v>
      </c>
      <c r="J1096" s="56" t="s">
        <v>497</v>
      </c>
      <c r="K1096">
        <v>6</v>
      </c>
    </row>
    <row r="1097" spans="1:11" x14ac:dyDescent="0.25">
      <c r="A1097" s="37" t="s">
        <v>536</v>
      </c>
      <c r="B1097" s="37" t="s">
        <v>632</v>
      </c>
      <c r="C1097" t="s">
        <v>536</v>
      </c>
      <c r="D1097" t="s">
        <v>11</v>
      </c>
      <c r="E1097" t="s">
        <v>514</v>
      </c>
      <c r="F1097" t="s">
        <v>12</v>
      </c>
      <c r="G1097" t="s">
        <v>527</v>
      </c>
      <c r="H1097" t="s">
        <v>34</v>
      </c>
      <c r="I1097" t="s">
        <v>73</v>
      </c>
      <c r="J1097" s="56" t="s">
        <v>498</v>
      </c>
      <c r="K1097">
        <v>5</v>
      </c>
    </row>
    <row r="1098" spans="1:11" x14ac:dyDescent="0.25">
      <c r="A1098" s="37" t="s">
        <v>536</v>
      </c>
      <c r="B1098" s="37" t="s">
        <v>632</v>
      </c>
      <c r="C1098" t="s">
        <v>536</v>
      </c>
      <c r="D1098" t="s">
        <v>11</v>
      </c>
      <c r="E1098" t="s">
        <v>514</v>
      </c>
      <c r="F1098" t="s">
        <v>12</v>
      </c>
      <c r="G1098" t="s">
        <v>527</v>
      </c>
      <c r="H1098" t="s">
        <v>34</v>
      </c>
      <c r="I1098" t="s">
        <v>73</v>
      </c>
      <c r="J1098" s="56" t="s">
        <v>499</v>
      </c>
      <c r="K1098">
        <v>9</v>
      </c>
    </row>
    <row r="1099" spans="1:11" x14ac:dyDescent="0.25">
      <c r="A1099" s="37" t="s">
        <v>536</v>
      </c>
      <c r="B1099" s="37" t="s">
        <v>632</v>
      </c>
      <c r="C1099" t="s">
        <v>536</v>
      </c>
      <c r="D1099" t="s">
        <v>11</v>
      </c>
      <c r="E1099" t="s">
        <v>514</v>
      </c>
      <c r="F1099" t="s">
        <v>12</v>
      </c>
      <c r="G1099" t="s">
        <v>527</v>
      </c>
      <c r="H1099" t="s">
        <v>34</v>
      </c>
      <c r="I1099" t="s">
        <v>73</v>
      </c>
      <c r="J1099" s="56" t="s">
        <v>500</v>
      </c>
      <c r="K1099">
        <v>2</v>
      </c>
    </row>
    <row r="1100" spans="1:11" x14ac:dyDescent="0.25">
      <c r="A1100" s="37" t="s">
        <v>536</v>
      </c>
      <c r="B1100" s="37" t="s">
        <v>632</v>
      </c>
      <c r="C1100" t="s">
        <v>536</v>
      </c>
      <c r="D1100" t="s">
        <v>11</v>
      </c>
      <c r="E1100" t="s">
        <v>514</v>
      </c>
      <c r="F1100" t="s">
        <v>12</v>
      </c>
      <c r="G1100" t="s">
        <v>527</v>
      </c>
      <c r="H1100" t="s">
        <v>34</v>
      </c>
      <c r="I1100" t="s">
        <v>73</v>
      </c>
      <c r="J1100" s="56" t="s">
        <v>501</v>
      </c>
      <c r="K1100">
        <v>50</v>
      </c>
    </row>
    <row r="1101" spans="1:11" x14ac:dyDescent="0.25">
      <c r="A1101" s="37" t="s">
        <v>536</v>
      </c>
      <c r="B1101" s="37" t="s">
        <v>632</v>
      </c>
      <c r="C1101" t="s">
        <v>536</v>
      </c>
      <c r="D1101" t="s">
        <v>11</v>
      </c>
      <c r="E1101" t="s">
        <v>514</v>
      </c>
      <c r="F1101" t="s">
        <v>12</v>
      </c>
      <c r="G1101" t="s">
        <v>527</v>
      </c>
      <c r="H1101" t="s">
        <v>34</v>
      </c>
      <c r="I1101" t="s">
        <v>73</v>
      </c>
      <c r="J1101" s="56" t="s">
        <v>502</v>
      </c>
      <c r="K1101">
        <v>10</v>
      </c>
    </row>
    <row r="1102" spans="1:11" x14ac:dyDescent="0.25">
      <c r="A1102" s="37" t="s">
        <v>536</v>
      </c>
      <c r="B1102" s="37" t="s">
        <v>632</v>
      </c>
      <c r="C1102" t="s">
        <v>536</v>
      </c>
      <c r="D1102" t="s">
        <v>11</v>
      </c>
      <c r="E1102" t="s">
        <v>514</v>
      </c>
      <c r="F1102" t="s">
        <v>12</v>
      </c>
      <c r="G1102" t="s">
        <v>527</v>
      </c>
      <c r="H1102" t="s">
        <v>34</v>
      </c>
      <c r="I1102" t="s">
        <v>73</v>
      </c>
      <c r="J1102" s="56" t="s">
        <v>503</v>
      </c>
      <c r="K1102">
        <v>17</v>
      </c>
    </row>
    <row r="1103" spans="1:11" x14ac:dyDescent="0.25">
      <c r="A1103" s="37" t="s">
        <v>536</v>
      </c>
      <c r="B1103" s="37" t="s">
        <v>632</v>
      </c>
      <c r="C1103" t="s">
        <v>536</v>
      </c>
      <c r="D1103" t="s">
        <v>11</v>
      </c>
      <c r="E1103" t="s">
        <v>514</v>
      </c>
      <c r="F1103" t="s">
        <v>12</v>
      </c>
      <c r="G1103" t="s">
        <v>527</v>
      </c>
      <c r="H1103" t="s">
        <v>34</v>
      </c>
      <c r="I1103" t="s">
        <v>73</v>
      </c>
      <c r="J1103" s="56" t="s">
        <v>504</v>
      </c>
      <c r="K1103">
        <v>46</v>
      </c>
    </row>
    <row r="1104" spans="1:11" x14ac:dyDescent="0.25">
      <c r="A1104" s="37" t="s">
        <v>536</v>
      </c>
      <c r="B1104" s="37" t="s">
        <v>632</v>
      </c>
      <c r="C1104" t="s">
        <v>536</v>
      </c>
      <c r="D1104" t="s">
        <v>11</v>
      </c>
      <c r="E1104" t="s">
        <v>514</v>
      </c>
      <c r="F1104" t="s">
        <v>12</v>
      </c>
      <c r="G1104" t="s">
        <v>527</v>
      </c>
      <c r="H1104" t="s">
        <v>34</v>
      </c>
      <c r="I1104" t="s">
        <v>73</v>
      </c>
      <c r="J1104" s="56" t="s">
        <v>505</v>
      </c>
      <c r="K1104">
        <v>8</v>
      </c>
    </row>
    <row r="1105" spans="1:11" x14ac:dyDescent="0.25">
      <c r="A1105" s="37" t="s">
        <v>536</v>
      </c>
      <c r="B1105" s="37" t="s">
        <v>632</v>
      </c>
      <c r="C1105" t="s">
        <v>536</v>
      </c>
      <c r="D1105" t="s">
        <v>11</v>
      </c>
      <c r="E1105" t="s">
        <v>514</v>
      </c>
      <c r="F1105" t="s">
        <v>12</v>
      </c>
      <c r="G1105" t="s">
        <v>527</v>
      </c>
      <c r="H1105" t="s">
        <v>34</v>
      </c>
      <c r="I1105" t="s">
        <v>73</v>
      </c>
      <c r="J1105" s="56" t="s">
        <v>506</v>
      </c>
      <c r="K1105">
        <v>4</v>
      </c>
    </row>
    <row r="1106" spans="1:11" x14ac:dyDescent="0.25">
      <c r="A1106" s="37" t="s">
        <v>536</v>
      </c>
      <c r="B1106" s="37" t="s">
        <v>632</v>
      </c>
      <c r="C1106" t="s">
        <v>536</v>
      </c>
      <c r="D1106" t="s">
        <v>11</v>
      </c>
      <c r="E1106" t="s">
        <v>514</v>
      </c>
      <c r="F1106" t="s">
        <v>12</v>
      </c>
      <c r="G1106" t="s">
        <v>527</v>
      </c>
      <c r="H1106" t="s">
        <v>34</v>
      </c>
      <c r="I1106" t="s">
        <v>73</v>
      </c>
      <c r="J1106" s="56" t="s">
        <v>507</v>
      </c>
      <c r="K1106">
        <v>15</v>
      </c>
    </row>
    <row r="1107" spans="1:11" x14ac:dyDescent="0.25">
      <c r="A1107" s="37" t="s">
        <v>536</v>
      </c>
      <c r="B1107" s="37" t="s">
        <v>632</v>
      </c>
      <c r="C1107" t="s">
        <v>536</v>
      </c>
      <c r="D1107" t="s">
        <v>11</v>
      </c>
      <c r="E1107" t="s">
        <v>514</v>
      </c>
      <c r="F1107" t="s">
        <v>12</v>
      </c>
      <c r="G1107" t="s">
        <v>527</v>
      </c>
      <c r="H1107" t="s">
        <v>34</v>
      </c>
      <c r="I1107" t="s">
        <v>73</v>
      </c>
      <c r="J1107" s="56" t="s">
        <v>508</v>
      </c>
      <c r="K1107">
        <v>2</v>
      </c>
    </row>
    <row r="1108" spans="1:11" x14ac:dyDescent="0.25">
      <c r="A1108" s="37" t="s">
        <v>536</v>
      </c>
      <c r="B1108" s="37" t="s">
        <v>632</v>
      </c>
      <c r="C1108" t="s">
        <v>536</v>
      </c>
      <c r="D1108" t="s">
        <v>18</v>
      </c>
      <c r="E1108" t="s">
        <v>511</v>
      </c>
      <c r="F1108" t="s">
        <v>12</v>
      </c>
      <c r="G1108" t="s">
        <v>527</v>
      </c>
      <c r="H1108" t="s">
        <v>558</v>
      </c>
      <c r="I1108" t="s">
        <v>559</v>
      </c>
      <c r="J1108" s="56">
        <v>1</v>
      </c>
      <c r="K1108">
        <v>0</v>
      </c>
    </row>
    <row r="1109" spans="1:11" x14ac:dyDescent="0.25">
      <c r="A1109" s="37" t="s">
        <v>536</v>
      </c>
      <c r="B1109" s="37" t="s">
        <v>632</v>
      </c>
      <c r="C1109" t="s">
        <v>536</v>
      </c>
      <c r="D1109" t="s">
        <v>18</v>
      </c>
      <c r="E1109" t="s">
        <v>511</v>
      </c>
      <c r="F1109" t="s">
        <v>12</v>
      </c>
      <c r="G1109" t="s">
        <v>527</v>
      </c>
      <c r="H1109" t="s">
        <v>558</v>
      </c>
      <c r="I1109" t="s">
        <v>559</v>
      </c>
      <c r="J1109" s="56">
        <v>2</v>
      </c>
      <c r="K1109">
        <v>0</v>
      </c>
    </row>
    <row r="1110" spans="1:11" x14ac:dyDescent="0.25">
      <c r="A1110" s="37" t="s">
        <v>536</v>
      </c>
      <c r="B1110" s="37" t="s">
        <v>632</v>
      </c>
      <c r="C1110" t="s">
        <v>536</v>
      </c>
      <c r="D1110" t="s">
        <v>18</v>
      </c>
      <c r="E1110" t="s">
        <v>511</v>
      </c>
      <c r="F1110" t="s">
        <v>12</v>
      </c>
      <c r="G1110" t="s">
        <v>527</v>
      </c>
      <c r="H1110" t="s">
        <v>558</v>
      </c>
      <c r="I1110" t="s">
        <v>559</v>
      </c>
      <c r="J1110" s="56" t="s">
        <v>495</v>
      </c>
      <c r="K1110">
        <v>0</v>
      </c>
    </row>
    <row r="1111" spans="1:11" x14ac:dyDescent="0.25">
      <c r="A1111" s="37" t="s">
        <v>536</v>
      </c>
      <c r="B1111" s="37" t="s">
        <v>632</v>
      </c>
      <c r="C1111" t="s">
        <v>536</v>
      </c>
      <c r="D1111" t="s">
        <v>18</v>
      </c>
      <c r="E1111" t="s">
        <v>511</v>
      </c>
      <c r="F1111" t="s">
        <v>12</v>
      </c>
      <c r="G1111" t="s">
        <v>527</v>
      </c>
      <c r="H1111" t="s">
        <v>558</v>
      </c>
      <c r="I1111" t="s">
        <v>559</v>
      </c>
      <c r="J1111" s="56" t="s">
        <v>496</v>
      </c>
      <c r="K1111">
        <v>0</v>
      </c>
    </row>
    <row r="1112" spans="1:11" x14ac:dyDescent="0.25">
      <c r="A1112" s="37" t="s">
        <v>536</v>
      </c>
      <c r="B1112" s="37" t="s">
        <v>632</v>
      </c>
      <c r="C1112" t="s">
        <v>536</v>
      </c>
      <c r="D1112" t="s">
        <v>18</v>
      </c>
      <c r="E1112" t="s">
        <v>511</v>
      </c>
      <c r="F1112" t="s">
        <v>12</v>
      </c>
      <c r="G1112" t="s">
        <v>527</v>
      </c>
      <c r="H1112" t="s">
        <v>558</v>
      </c>
      <c r="I1112" t="s">
        <v>559</v>
      </c>
      <c r="J1112" s="56" t="s">
        <v>497</v>
      </c>
      <c r="K1112">
        <v>0</v>
      </c>
    </row>
    <row r="1113" spans="1:11" x14ac:dyDescent="0.25">
      <c r="A1113" s="37" t="s">
        <v>536</v>
      </c>
      <c r="B1113" s="37" t="s">
        <v>632</v>
      </c>
      <c r="C1113" t="s">
        <v>536</v>
      </c>
      <c r="D1113" t="s">
        <v>18</v>
      </c>
      <c r="E1113" t="s">
        <v>511</v>
      </c>
      <c r="F1113" t="s">
        <v>12</v>
      </c>
      <c r="G1113" t="s">
        <v>527</v>
      </c>
      <c r="H1113" t="s">
        <v>558</v>
      </c>
      <c r="I1113" t="s">
        <v>559</v>
      </c>
      <c r="J1113" s="56" t="s">
        <v>498</v>
      </c>
      <c r="K1113">
        <v>0</v>
      </c>
    </row>
    <row r="1114" spans="1:11" x14ac:dyDescent="0.25">
      <c r="A1114" s="37" t="s">
        <v>536</v>
      </c>
      <c r="B1114" s="37" t="s">
        <v>632</v>
      </c>
      <c r="C1114" t="s">
        <v>536</v>
      </c>
      <c r="D1114" t="s">
        <v>18</v>
      </c>
      <c r="E1114" t="s">
        <v>511</v>
      </c>
      <c r="F1114" t="s">
        <v>12</v>
      </c>
      <c r="G1114" t="s">
        <v>527</v>
      </c>
      <c r="H1114" t="s">
        <v>558</v>
      </c>
      <c r="I1114" t="s">
        <v>559</v>
      </c>
      <c r="J1114" s="56" t="s">
        <v>499</v>
      </c>
      <c r="K1114">
        <v>0</v>
      </c>
    </row>
    <row r="1115" spans="1:11" x14ac:dyDescent="0.25">
      <c r="A1115" s="37" t="s">
        <v>536</v>
      </c>
      <c r="B1115" s="37" t="s">
        <v>632</v>
      </c>
      <c r="C1115" t="s">
        <v>536</v>
      </c>
      <c r="D1115" t="s">
        <v>18</v>
      </c>
      <c r="E1115" t="s">
        <v>511</v>
      </c>
      <c r="F1115" t="s">
        <v>12</v>
      </c>
      <c r="G1115" t="s">
        <v>527</v>
      </c>
      <c r="H1115" t="s">
        <v>558</v>
      </c>
      <c r="I1115" t="s">
        <v>559</v>
      </c>
      <c r="J1115" s="56" t="s">
        <v>500</v>
      </c>
      <c r="K1115">
        <v>0</v>
      </c>
    </row>
    <row r="1116" spans="1:11" x14ac:dyDescent="0.25">
      <c r="A1116" s="37" t="s">
        <v>536</v>
      </c>
      <c r="B1116" s="37" t="s">
        <v>632</v>
      </c>
      <c r="C1116" t="s">
        <v>536</v>
      </c>
      <c r="D1116" t="s">
        <v>18</v>
      </c>
      <c r="E1116" t="s">
        <v>511</v>
      </c>
      <c r="F1116" t="s">
        <v>12</v>
      </c>
      <c r="G1116" t="s">
        <v>527</v>
      </c>
      <c r="H1116" t="s">
        <v>558</v>
      </c>
      <c r="I1116" t="s">
        <v>559</v>
      </c>
      <c r="J1116" s="56" t="s">
        <v>501</v>
      </c>
      <c r="K1116">
        <v>0</v>
      </c>
    </row>
    <row r="1117" spans="1:11" x14ac:dyDescent="0.25">
      <c r="A1117" s="37" t="s">
        <v>536</v>
      </c>
      <c r="B1117" s="37" t="s">
        <v>632</v>
      </c>
      <c r="C1117" t="s">
        <v>536</v>
      </c>
      <c r="D1117" t="s">
        <v>18</v>
      </c>
      <c r="E1117" t="s">
        <v>511</v>
      </c>
      <c r="F1117" t="s">
        <v>12</v>
      </c>
      <c r="G1117" t="s">
        <v>527</v>
      </c>
      <c r="H1117" t="s">
        <v>558</v>
      </c>
      <c r="I1117" t="s">
        <v>559</v>
      </c>
      <c r="J1117" s="56" t="s">
        <v>502</v>
      </c>
      <c r="K1117">
        <v>0</v>
      </c>
    </row>
    <row r="1118" spans="1:11" x14ac:dyDescent="0.25">
      <c r="A1118" s="37" t="s">
        <v>536</v>
      </c>
      <c r="B1118" s="37" t="s">
        <v>632</v>
      </c>
      <c r="C1118" t="s">
        <v>536</v>
      </c>
      <c r="D1118" t="s">
        <v>18</v>
      </c>
      <c r="E1118" t="s">
        <v>511</v>
      </c>
      <c r="F1118" t="s">
        <v>12</v>
      </c>
      <c r="G1118" t="s">
        <v>527</v>
      </c>
      <c r="H1118" t="s">
        <v>558</v>
      </c>
      <c r="I1118" t="s">
        <v>559</v>
      </c>
      <c r="J1118" s="56" t="s">
        <v>503</v>
      </c>
      <c r="K1118">
        <v>0</v>
      </c>
    </row>
    <row r="1119" spans="1:11" x14ac:dyDescent="0.25">
      <c r="A1119" s="37" t="s">
        <v>536</v>
      </c>
      <c r="B1119" s="37" t="s">
        <v>632</v>
      </c>
      <c r="C1119" t="s">
        <v>536</v>
      </c>
      <c r="D1119" t="s">
        <v>18</v>
      </c>
      <c r="E1119" t="s">
        <v>511</v>
      </c>
      <c r="F1119" t="s">
        <v>12</v>
      </c>
      <c r="G1119" t="s">
        <v>527</v>
      </c>
      <c r="H1119" t="s">
        <v>558</v>
      </c>
      <c r="I1119" t="s">
        <v>559</v>
      </c>
      <c r="J1119" s="56" t="s">
        <v>504</v>
      </c>
      <c r="K1119">
        <v>0</v>
      </c>
    </row>
    <row r="1120" spans="1:11" x14ac:dyDescent="0.25">
      <c r="A1120" s="37" t="s">
        <v>536</v>
      </c>
      <c r="B1120" s="37" t="s">
        <v>632</v>
      </c>
      <c r="C1120" t="s">
        <v>536</v>
      </c>
      <c r="D1120" t="s">
        <v>18</v>
      </c>
      <c r="E1120" t="s">
        <v>511</v>
      </c>
      <c r="F1120" t="s">
        <v>12</v>
      </c>
      <c r="G1120" t="s">
        <v>527</v>
      </c>
      <c r="H1120" t="s">
        <v>558</v>
      </c>
      <c r="I1120" t="s">
        <v>559</v>
      </c>
      <c r="J1120" s="56" t="s">
        <v>505</v>
      </c>
      <c r="K1120">
        <v>0</v>
      </c>
    </row>
    <row r="1121" spans="1:11" x14ac:dyDescent="0.25">
      <c r="A1121" s="37" t="s">
        <v>536</v>
      </c>
      <c r="B1121" s="37" t="s">
        <v>632</v>
      </c>
      <c r="C1121" t="s">
        <v>536</v>
      </c>
      <c r="D1121" t="s">
        <v>18</v>
      </c>
      <c r="E1121" t="s">
        <v>511</v>
      </c>
      <c r="F1121" t="s">
        <v>12</v>
      </c>
      <c r="G1121" t="s">
        <v>527</v>
      </c>
      <c r="H1121" t="s">
        <v>558</v>
      </c>
      <c r="I1121" t="s">
        <v>559</v>
      </c>
      <c r="J1121" s="56" t="s">
        <v>506</v>
      </c>
      <c r="K1121">
        <v>0</v>
      </c>
    </row>
    <row r="1122" spans="1:11" x14ac:dyDescent="0.25">
      <c r="A1122" s="37" t="s">
        <v>536</v>
      </c>
      <c r="B1122" s="37" t="s">
        <v>632</v>
      </c>
      <c r="C1122" t="s">
        <v>536</v>
      </c>
      <c r="D1122" t="s">
        <v>18</v>
      </c>
      <c r="E1122" t="s">
        <v>511</v>
      </c>
      <c r="F1122" t="s">
        <v>12</v>
      </c>
      <c r="G1122" t="s">
        <v>527</v>
      </c>
      <c r="H1122" t="s">
        <v>558</v>
      </c>
      <c r="I1122" t="s">
        <v>559</v>
      </c>
      <c r="J1122" s="56" t="s">
        <v>507</v>
      </c>
      <c r="K1122">
        <v>0</v>
      </c>
    </row>
    <row r="1123" spans="1:11" x14ac:dyDescent="0.25">
      <c r="A1123" s="37" t="s">
        <v>536</v>
      </c>
      <c r="B1123" s="37" t="s">
        <v>632</v>
      </c>
      <c r="C1123" t="s">
        <v>536</v>
      </c>
      <c r="D1123" t="s">
        <v>18</v>
      </c>
      <c r="E1123" t="s">
        <v>511</v>
      </c>
      <c r="F1123" t="s">
        <v>12</v>
      </c>
      <c r="G1123" t="s">
        <v>527</v>
      </c>
      <c r="H1123" t="s">
        <v>558</v>
      </c>
      <c r="I1123" t="s">
        <v>559</v>
      </c>
      <c r="J1123" s="56" t="s">
        <v>508</v>
      </c>
      <c r="K1123">
        <v>0</v>
      </c>
    </row>
    <row r="1124" spans="1:11" x14ac:dyDescent="0.25">
      <c r="A1124" s="37" t="str">
        <f t="shared" ref="A1124:A1187" si="0">C1124</f>
        <v>NHS111PS-202324-H1</v>
      </c>
      <c r="B1124" s="37" t="str">
        <f>VLOOKUP($A1124,Refs!$J$2:$K$15,2,FALSE)</f>
        <v>Apr'23 to Sep'23</v>
      </c>
      <c r="C1124" t="s">
        <v>537</v>
      </c>
      <c r="D1124" t="s">
        <v>8</v>
      </c>
      <c r="E1124" t="s">
        <v>493</v>
      </c>
      <c r="F1124" t="s">
        <v>9</v>
      </c>
      <c r="G1124" t="s">
        <v>494</v>
      </c>
      <c r="H1124" t="s">
        <v>17</v>
      </c>
      <c r="I1124" t="s">
        <v>84</v>
      </c>
      <c r="J1124">
        <v>1</v>
      </c>
      <c r="K1124">
        <v>11411</v>
      </c>
    </row>
    <row r="1125" spans="1:11" x14ac:dyDescent="0.25">
      <c r="A1125" s="37" t="str">
        <f t="shared" si="0"/>
        <v>NHS111PS-202324-H1</v>
      </c>
      <c r="B1125" s="37" t="str">
        <f>VLOOKUP($A1125,Refs!$J$2:$K$15,2,FALSE)</f>
        <v>Apr'23 to Sep'23</v>
      </c>
      <c r="C1125" t="s">
        <v>537</v>
      </c>
      <c r="D1125" t="s">
        <v>8</v>
      </c>
      <c r="E1125" t="s">
        <v>493</v>
      </c>
      <c r="F1125" t="s">
        <v>9</v>
      </c>
      <c r="G1125" t="s">
        <v>494</v>
      </c>
      <c r="H1125" t="s">
        <v>17</v>
      </c>
      <c r="I1125" t="s">
        <v>84</v>
      </c>
      <c r="J1125">
        <v>2</v>
      </c>
      <c r="K1125">
        <v>105</v>
      </c>
    </row>
    <row r="1126" spans="1:11" x14ac:dyDescent="0.25">
      <c r="A1126" s="37" t="str">
        <f t="shared" si="0"/>
        <v>NHS111PS-202324-H1</v>
      </c>
      <c r="B1126" s="37" t="str">
        <f>VLOOKUP($A1126,Refs!$J$2:$K$15,2,FALSE)</f>
        <v>Apr'23 to Sep'23</v>
      </c>
      <c r="C1126" t="s">
        <v>537</v>
      </c>
      <c r="D1126" t="s">
        <v>8</v>
      </c>
      <c r="E1126" t="s">
        <v>493</v>
      </c>
      <c r="F1126" t="s">
        <v>9</v>
      </c>
      <c r="G1126" t="s">
        <v>494</v>
      </c>
      <c r="H1126" t="s">
        <v>17</v>
      </c>
      <c r="I1126" t="s">
        <v>84</v>
      </c>
      <c r="J1126" t="s">
        <v>495</v>
      </c>
      <c r="K1126">
        <v>69</v>
      </c>
    </row>
    <row r="1127" spans="1:11" x14ac:dyDescent="0.25">
      <c r="A1127" s="37" t="str">
        <f t="shared" si="0"/>
        <v>NHS111PS-202324-H1</v>
      </c>
      <c r="B1127" s="37" t="str">
        <f>VLOOKUP($A1127,Refs!$J$2:$K$15,2,FALSE)</f>
        <v>Apr'23 to Sep'23</v>
      </c>
      <c r="C1127" t="s">
        <v>537</v>
      </c>
      <c r="D1127" t="s">
        <v>8</v>
      </c>
      <c r="E1127" t="s">
        <v>493</v>
      </c>
      <c r="F1127" t="s">
        <v>9</v>
      </c>
      <c r="G1127" t="s">
        <v>494</v>
      </c>
      <c r="H1127" t="s">
        <v>17</v>
      </c>
      <c r="I1127" t="s">
        <v>84</v>
      </c>
      <c r="J1127" t="s">
        <v>496</v>
      </c>
      <c r="K1127">
        <v>21</v>
      </c>
    </row>
    <row r="1128" spans="1:11" x14ac:dyDescent="0.25">
      <c r="A1128" s="37" t="str">
        <f t="shared" si="0"/>
        <v>NHS111PS-202324-H1</v>
      </c>
      <c r="B1128" s="37" t="str">
        <f>VLOOKUP($A1128,Refs!$J$2:$K$15,2,FALSE)</f>
        <v>Apr'23 to Sep'23</v>
      </c>
      <c r="C1128" t="s">
        <v>537</v>
      </c>
      <c r="D1128" t="s">
        <v>8</v>
      </c>
      <c r="E1128" t="s">
        <v>493</v>
      </c>
      <c r="F1128" t="s">
        <v>9</v>
      </c>
      <c r="G1128" t="s">
        <v>494</v>
      </c>
      <c r="H1128" t="s">
        <v>17</v>
      </c>
      <c r="I1128" t="s">
        <v>84</v>
      </c>
      <c r="J1128" t="s">
        <v>497</v>
      </c>
      <c r="K1128">
        <v>4</v>
      </c>
    </row>
    <row r="1129" spans="1:11" x14ac:dyDescent="0.25">
      <c r="A1129" s="37" t="str">
        <f t="shared" si="0"/>
        <v>NHS111PS-202324-H1</v>
      </c>
      <c r="B1129" s="37" t="str">
        <f>VLOOKUP($A1129,Refs!$J$2:$K$15,2,FALSE)</f>
        <v>Apr'23 to Sep'23</v>
      </c>
      <c r="C1129" t="s">
        <v>537</v>
      </c>
      <c r="D1129" t="s">
        <v>8</v>
      </c>
      <c r="E1129" t="s">
        <v>493</v>
      </c>
      <c r="F1129" t="s">
        <v>9</v>
      </c>
      <c r="G1129" t="s">
        <v>494</v>
      </c>
      <c r="H1129" t="s">
        <v>17</v>
      </c>
      <c r="I1129" t="s">
        <v>84</v>
      </c>
      <c r="J1129" t="s">
        <v>498</v>
      </c>
      <c r="K1129">
        <v>8</v>
      </c>
    </row>
    <row r="1130" spans="1:11" x14ac:dyDescent="0.25">
      <c r="A1130" s="37" t="str">
        <f t="shared" si="0"/>
        <v>NHS111PS-202324-H1</v>
      </c>
      <c r="B1130" s="37" t="str">
        <f>VLOOKUP($A1130,Refs!$J$2:$K$15,2,FALSE)</f>
        <v>Apr'23 to Sep'23</v>
      </c>
      <c r="C1130" t="s">
        <v>537</v>
      </c>
      <c r="D1130" t="s">
        <v>8</v>
      </c>
      <c r="E1130" t="s">
        <v>493</v>
      </c>
      <c r="F1130" t="s">
        <v>9</v>
      </c>
      <c r="G1130" t="s">
        <v>494</v>
      </c>
      <c r="H1130" t="s">
        <v>17</v>
      </c>
      <c r="I1130" t="s">
        <v>84</v>
      </c>
      <c r="J1130" t="s">
        <v>499</v>
      </c>
      <c r="K1130">
        <v>0</v>
      </c>
    </row>
    <row r="1131" spans="1:11" x14ac:dyDescent="0.25">
      <c r="A1131" s="37" t="str">
        <f t="shared" si="0"/>
        <v>NHS111PS-202324-H1</v>
      </c>
      <c r="B1131" s="37" t="str">
        <f>VLOOKUP($A1131,Refs!$J$2:$K$15,2,FALSE)</f>
        <v>Apr'23 to Sep'23</v>
      </c>
      <c r="C1131" t="s">
        <v>537</v>
      </c>
      <c r="D1131" t="s">
        <v>8</v>
      </c>
      <c r="E1131" t="s">
        <v>493</v>
      </c>
      <c r="F1131" t="s">
        <v>9</v>
      </c>
      <c r="G1131" t="s">
        <v>494</v>
      </c>
      <c r="H1131" t="s">
        <v>17</v>
      </c>
      <c r="I1131" t="s">
        <v>84</v>
      </c>
      <c r="J1131" t="s">
        <v>500</v>
      </c>
      <c r="K1131">
        <v>3</v>
      </c>
    </row>
    <row r="1132" spans="1:11" x14ac:dyDescent="0.25">
      <c r="A1132" s="37" t="str">
        <f t="shared" si="0"/>
        <v>NHS111PS-202324-H1</v>
      </c>
      <c r="B1132" s="37" t="str">
        <f>VLOOKUP($A1132,Refs!$J$2:$K$15,2,FALSE)</f>
        <v>Apr'23 to Sep'23</v>
      </c>
      <c r="C1132" t="s">
        <v>537</v>
      </c>
      <c r="D1132" t="s">
        <v>8</v>
      </c>
      <c r="E1132" t="s">
        <v>493</v>
      </c>
      <c r="F1132" t="s">
        <v>9</v>
      </c>
      <c r="G1132" t="s">
        <v>494</v>
      </c>
      <c r="H1132" t="s">
        <v>17</v>
      </c>
      <c r="I1132" t="s">
        <v>84</v>
      </c>
      <c r="J1132" t="s">
        <v>501</v>
      </c>
      <c r="K1132">
        <v>11</v>
      </c>
    </row>
    <row r="1133" spans="1:11" x14ac:dyDescent="0.25">
      <c r="A1133" s="37" t="str">
        <f t="shared" si="0"/>
        <v>NHS111PS-202324-H1</v>
      </c>
      <c r="B1133" s="37" t="str">
        <f>VLOOKUP($A1133,Refs!$J$2:$K$15,2,FALSE)</f>
        <v>Apr'23 to Sep'23</v>
      </c>
      <c r="C1133" t="s">
        <v>537</v>
      </c>
      <c r="D1133" t="s">
        <v>8</v>
      </c>
      <c r="E1133" t="s">
        <v>493</v>
      </c>
      <c r="F1133" t="s">
        <v>9</v>
      </c>
      <c r="G1133" t="s">
        <v>494</v>
      </c>
      <c r="H1133" t="s">
        <v>17</v>
      </c>
      <c r="I1133" t="s">
        <v>84</v>
      </c>
      <c r="J1133" t="s">
        <v>502</v>
      </c>
      <c r="K1133">
        <v>10</v>
      </c>
    </row>
    <row r="1134" spans="1:11" x14ac:dyDescent="0.25">
      <c r="A1134" s="37" t="str">
        <f t="shared" si="0"/>
        <v>NHS111PS-202324-H1</v>
      </c>
      <c r="B1134" s="37" t="str">
        <f>VLOOKUP($A1134,Refs!$J$2:$K$15,2,FALSE)</f>
        <v>Apr'23 to Sep'23</v>
      </c>
      <c r="C1134" t="s">
        <v>537</v>
      </c>
      <c r="D1134" t="s">
        <v>8</v>
      </c>
      <c r="E1134" t="s">
        <v>493</v>
      </c>
      <c r="F1134" t="s">
        <v>9</v>
      </c>
      <c r="G1134" t="s">
        <v>494</v>
      </c>
      <c r="H1134" t="s">
        <v>17</v>
      </c>
      <c r="I1134" t="s">
        <v>84</v>
      </c>
      <c r="J1134" t="s">
        <v>503</v>
      </c>
      <c r="K1134">
        <v>8</v>
      </c>
    </row>
    <row r="1135" spans="1:11" x14ac:dyDescent="0.25">
      <c r="A1135" s="37" t="str">
        <f t="shared" si="0"/>
        <v>NHS111PS-202324-H1</v>
      </c>
      <c r="B1135" s="37" t="str">
        <f>VLOOKUP($A1135,Refs!$J$2:$K$15,2,FALSE)</f>
        <v>Apr'23 to Sep'23</v>
      </c>
      <c r="C1135" t="s">
        <v>537</v>
      </c>
      <c r="D1135" t="s">
        <v>8</v>
      </c>
      <c r="E1135" t="s">
        <v>493</v>
      </c>
      <c r="F1135" t="s">
        <v>9</v>
      </c>
      <c r="G1135" t="s">
        <v>494</v>
      </c>
      <c r="H1135" t="s">
        <v>17</v>
      </c>
      <c r="I1135" t="s">
        <v>84</v>
      </c>
      <c r="J1135" t="s">
        <v>504</v>
      </c>
      <c r="K1135">
        <v>50</v>
      </c>
    </row>
    <row r="1136" spans="1:11" x14ac:dyDescent="0.25">
      <c r="A1136" s="37" t="str">
        <f t="shared" si="0"/>
        <v>NHS111PS-202324-H1</v>
      </c>
      <c r="B1136" s="37" t="str">
        <f>VLOOKUP($A1136,Refs!$J$2:$K$15,2,FALSE)</f>
        <v>Apr'23 to Sep'23</v>
      </c>
      <c r="C1136" t="s">
        <v>537</v>
      </c>
      <c r="D1136" t="s">
        <v>8</v>
      </c>
      <c r="E1136" t="s">
        <v>493</v>
      </c>
      <c r="F1136" t="s">
        <v>9</v>
      </c>
      <c r="G1136" t="s">
        <v>494</v>
      </c>
      <c r="H1136" t="s">
        <v>17</v>
      </c>
      <c r="I1136" t="s">
        <v>84</v>
      </c>
      <c r="J1136" t="s">
        <v>505</v>
      </c>
      <c r="K1136">
        <v>4</v>
      </c>
    </row>
    <row r="1137" spans="1:11" x14ac:dyDescent="0.25">
      <c r="A1137" s="37" t="str">
        <f t="shared" si="0"/>
        <v>NHS111PS-202324-H1</v>
      </c>
      <c r="B1137" s="37" t="str">
        <f>VLOOKUP($A1137,Refs!$J$2:$K$15,2,FALSE)</f>
        <v>Apr'23 to Sep'23</v>
      </c>
      <c r="C1137" t="s">
        <v>537</v>
      </c>
      <c r="D1137" t="s">
        <v>8</v>
      </c>
      <c r="E1137" t="s">
        <v>493</v>
      </c>
      <c r="F1137" t="s">
        <v>9</v>
      </c>
      <c r="G1137" t="s">
        <v>494</v>
      </c>
      <c r="H1137" t="s">
        <v>17</v>
      </c>
      <c r="I1137" t="s">
        <v>84</v>
      </c>
      <c r="J1137" t="s">
        <v>506</v>
      </c>
      <c r="K1137">
        <v>8</v>
      </c>
    </row>
    <row r="1138" spans="1:11" x14ac:dyDescent="0.25">
      <c r="A1138" s="37" t="str">
        <f t="shared" si="0"/>
        <v>NHS111PS-202324-H1</v>
      </c>
      <c r="B1138" s="37" t="str">
        <f>VLOOKUP($A1138,Refs!$J$2:$K$15,2,FALSE)</f>
        <v>Apr'23 to Sep'23</v>
      </c>
      <c r="C1138" t="s">
        <v>537</v>
      </c>
      <c r="D1138" t="s">
        <v>8</v>
      </c>
      <c r="E1138" t="s">
        <v>493</v>
      </c>
      <c r="F1138" t="s">
        <v>9</v>
      </c>
      <c r="G1138" t="s">
        <v>494</v>
      </c>
      <c r="H1138" t="s">
        <v>17</v>
      </c>
      <c r="I1138" t="s">
        <v>84</v>
      </c>
      <c r="J1138" t="s">
        <v>507</v>
      </c>
      <c r="K1138">
        <v>14</v>
      </c>
    </row>
    <row r="1139" spans="1:11" x14ac:dyDescent="0.25">
      <c r="A1139" s="37" t="str">
        <f t="shared" si="0"/>
        <v>NHS111PS-202324-H1</v>
      </c>
      <c r="B1139" s="37" t="str">
        <f>VLOOKUP($A1139,Refs!$J$2:$K$15,2,FALSE)</f>
        <v>Apr'23 to Sep'23</v>
      </c>
      <c r="C1139" t="s">
        <v>537</v>
      </c>
      <c r="D1139" t="s">
        <v>8</v>
      </c>
      <c r="E1139" t="s">
        <v>493</v>
      </c>
      <c r="F1139" t="s">
        <v>9</v>
      </c>
      <c r="G1139" t="s">
        <v>494</v>
      </c>
      <c r="H1139" t="s">
        <v>17</v>
      </c>
      <c r="I1139" t="s">
        <v>84</v>
      </c>
      <c r="J1139" t="s">
        <v>508</v>
      </c>
      <c r="K1139">
        <v>0</v>
      </c>
    </row>
    <row r="1140" spans="1:11" x14ac:dyDescent="0.25">
      <c r="A1140" s="37" t="str">
        <f t="shared" si="0"/>
        <v>NHS111PS-202324-H1</v>
      </c>
      <c r="B1140" s="37" t="str">
        <f>VLOOKUP($A1140,Refs!$J$2:$K$15,2,FALSE)</f>
        <v>Apr'23 to Sep'23</v>
      </c>
      <c r="C1140" t="s">
        <v>537</v>
      </c>
      <c r="D1140" t="s">
        <v>572</v>
      </c>
      <c r="E1140" t="s">
        <v>573</v>
      </c>
      <c r="F1140" t="s">
        <v>19</v>
      </c>
      <c r="G1140" t="s">
        <v>630</v>
      </c>
      <c r="H1140" t="s">
        <v>574</v>
      </c>
      <c r="I1140" t="s">
        <v>580</v>
      </c>
      <c r="J1140">
        <v>1</v>
      </c>
      <c r="K1140">
        <v>246345</v>
      </c>
    </row>
    <row r="1141" spans="1:11" x14ac:dyDescent="0.25">
      <c r="A1141" s="37" t="str">
        <f t="shared" si="0"/>
        <v>NHS111PS-202324-H1</v>
      </c>
      <c r="B1141" s="37" t="str">
        <f>VLOOKUP($A1141,Refs!$J$2:$K$15,2,FALSE)</f>
        <v>Apr'23 to Sep'23</v>
      </c>
      <c r="C1141" t="s">
        <v>537</v>
      </c>
      <c r="D1141" t="s">
        <v>572</v>
      </c>
      <c r="E1141" t="s">
        <v>573</v>
      </c>
      <c r="F1141" t="s">
        <v>19</v>
      </c>
      <c r="G1141" t="s">
        <v>630</v>
      </c>
      <c r="H1141" t="s">
        <v>574</v>
      </c>
      <c r="I1141" t="s">
        <v>580</v>
      </c>
      <c r="J1141">
        <v>2</v>
      </c>
      <c r="K1141">
        <v>4156</v>
      </c>
    </row>
    <row r="1142" spans="1:11" x14ac:dyDescent="0.25">
      <c r="A1142" s="37" t="str">
        <f t="shared" si="0"/>
        <v>NHS111PS-202324-H1</v>
      </c>
      <c r="B1142" s="37" t="str">
        <f>VLOOKUP($A1142,Refs!$J$2:$K$15,2,FALSE)</f>
        <v>Apr'23 to Sep'23</v>
      </c>
      <c r="C1142" t="s">
        <v>537</v>
      </c>
      <c r="D1142" t="s">
        <v>572</v>
      </c>
      <c r="E1142" t="s">
        <v>573</v>
      </c>
      <c r="F1142" t="s">
        <v>19</v>
      </c>
      <c r="G1142" t="s">
        <v>630</v>
      </c>
      <c r="H1142" t="s">
        <v>574</v>
      </c>
      <c r="I1142" t="s">
        <v>580</v>
      </c>
      <c r="J1142" t="s">
        <v>495</v>
      </c>
      <c r="K1142">
        <v>2438</v>
      </c>
    </row>
    <row r="1143" spans="1:11" x14ac:dyDescent="0.25">
      <c r="A1143" s="37" t="str">
        <f t="shared" si="0"/>
        <v>NHS111PS-202324-H1</v>
      </c>
      <c r="B1143" s="37" t="str">
        <f>VLOOKUP($A1143,Refs!$J$2:$K$15,2,FALSE)</f>
        <v>Apr'23 to Sep'23</v>
      </c>
      <c r="C1143" t="s">
        <v>537</v>
      </c>
      <c r="D1143" t="s">
        <v>572</v>
      </c>
      <c r="E1143" t="s">
        <v>573</v>
      </c>
      <c r="F1143" t="s">
        <v>19</v>
      </c>
      <c r="G1143" t="s">
        <v>630</v>
      </c>
      <c r="H1143" t="s">
        <v>574</v>
      </c>
      <c r="I1143" t="s">
        <v>580</v>
      </c>
      <c r="J1143" t="s">
        <v>496</v>
      </c>
      <c r="K1143">
        <v>435</v>
      </c>
    </row>
    <row r="1144" spans="1:11" x14ac:dyDescent="0.25">
      <c r="A1144" s="37" t="str">
        <f t="shared" si="0"/>
        <v>NHS111PS-202324-H1</v>
      </c>
      <c r="B1144" s="37" t="str">
        <f>VLOOKUP($A1144,Refs!$J$2:$K$15,2,FALSE)</f>
        <v>Apr'23 to Sep'23</v>
      </c>
      <c r="C1144" t="s">
        <v>537</v>
      </c>
      <c r="D1144" t="s">
        <v>572</v>
      </c>
      <c r="E1144" t="s">
        <v>573</v>
      </c>
      <c r="F1144" t="s">
        <v>19</v>
      </c>
      <c r="G1144" t="s">
        <v>630</v>
      </c>
      <c r="H1144" t="s">
        <v>574</v>
      </c>
      <c r="I1144" t="s">
        <v>580</v>
      </c>
      <c r="J1144" t="s">
        <v>497</v>
      </c>
      <c r="K1144">
        <v>206</v>
      </c>
    </row>
    <row r="1145" spans="1:11" x14ac:dyDescent="0.25">
      <c r="A1145" s="37" t="str">
        <f t="shared" si="0"/>
        <v>NHS111PS-202324-H1</v>
      </c>
      <c r="B1145" s="37" t="str">
        <f>VLOOKUP($A1145,Refs!$J$2:$K$15,2,FALSE)</f>
        <v>Apr'23 to Sep'23</v>
      </c>
      <c r="C1145" t="s">
        <v>537</v>
      </c>
      <c r="D1145" t="s">
        <v>572</v>
      </c>
      <c r="E1145" t="s">
        <v>573</v>
      </c>
      <c r="F1145" t="s">
        <v>19</v>
      </c>
      <c r="G1145" t="s">
        <v>630</v>
      </c>
      <c r="H1145" t="s">
        <v>574</v>
      </c>
      <c r="I1145" t="s">
        <v>580</v>
      </c>
      <c r="J1145" t="s">
        <v>498</v>
      </c>
      <c r="K1145">
        <v>336</v>
      </c>
    </row>
    <row r="1146" spans="1:11" x14ac:dyDescent="0.25">
      <c r="A1146" s="37" t="str">
        <f t="shared" si="0"/>
        <v>NHS111PS-202324-H1</v>
      </c>
      <c r="B1146" s="37" t="str">
        <f>VLOOKUP($A1146,Refs!$J$2:$K$15,2,FALSE)</f>
        <v>Apr'23 to Sep'23</v>
      </c>
      <c r="C1146" t="s">
        <v>537</v>
      </c>
      <c r="D1146" t="s">
        <v>572</v>
      </c>
      <c r="E1146" t="s">
        <v>573</v>
      </c>
      <c r="F1146" t="s">
        <v>19</v>
      </c>
      <c r="G1146" t="s">
        <v>630</v>
      </c>
      <c r="H1146" t="s">
        <v>574</v>
      </c>
      <c r="I1146" t="s">
        <v>580</v>
      </c>
      <c r="J1146" t="s">
        <v>499</v>
      </c>
      <c r="K1146">
        <v>741</v>
      </c>
    </row>
    <row r="1147" spans="1:11" x14ac:dyDescent="0.25">
      <c r="A1147" s="37" t="str">
        <f t="shared" si="0"/>
        <v>NHS111PS-202324-H1</v>
      </c>
      <c r="B1147" s="37" t="str">
        <f>VLOOKUP($A1147,Refs!$J$2:$K$15,2,FALSE)</f>
        <v>Apr'23 to Sep'23</v>
      </c>
      <c r="C1147" t="s">
        <v>537</v>
      </c>
      <c r="D1147" t="s">
        <v>572</v>
      </c>
      <c r="E1147" t="s">
        <v>573</v>
      </c>
      <c r="F1147" t="s">
        <v>19</v>
      </c>
      <c r="G1147" t="s">
        <v>630</v>
      </c>
      <c r="H1147" t="s">
        <v>574</v>
      </c>
      <c r="I1147" t="s">
        <v>580</v>
      </c>
      <c r="J1147" t="s">
        <v>500</v>
      </c>
      <c r="K1147">
        <v>0</v>
      </c>
    </row>
    <row r="1148" spans="1:11" x14ac:dyDescent="0.25">
      <c r="A1148" s="37" t="str">
        <f t="shared" si="0"/>
        <v>NHS111PS-202324-H1</v>
      </c>
      <c r="B1148" s="37" t="str">
        <f>VLOOKUP($A1148,Refs!$J$2:$K$15,2,FALSE)</f>
        <v>Apr'23 to Sep'23</v>
      </c>
      <c r="C1148" t="s">
        <v>537</v>
      </c>
      <c r="D1148" t="s">
        <v>572</v>
      </c>
      <c r="E1148" t="s">
        <v>573</v>
      </c>
      <c r="F1148" t="s">
        <v>19</v>
      </c>
      <c r="G1148" t="s">
        <v>630</v>
      </c>
      <c r="H1148" t="s">
        <v>574</v>
      </c>
      <c r="I1148" t="s">
        <v>580</v>
      </c>
      <c r="J1148" t="s">
        <v>501</v>
      </c>
      <c r="K1148">
        <v>1147</v>
      </c>
    </row>
    <row r="1149" spans="1:11" x14ac:dyDescent="0.25">
      <c r="A1149" s="37" t="str">
        <f t="shared" si="0"/>
        <v>NHS111PS-202324-H1</v>
      </c>
      <c r="B1149" s="37" t="str">
        <f>VLOOKUP($A1149,Refs!$J$2:$K$15,2,FALSE)</f>
        <v>Apr'23 to Sep'23</v>
      </c>
      <c r="C1149" t="s">
        <v>537</v>
      </c>
      <c r="D1149" t="s">
        <v>572</v>
      </c>
      <c r="E1149" t="s">
        <v>573</v>
      </c>
      <c r="F1149" t="s">
        <v>19</v>
      </c>
      <c r="G1149" t="s">
        <v>630</v>
      </c>
      <c r="H1149" t="s">
        <v>574</v>
      </c>
      <c r="I1149" t="s">
        <v>580</v>
      </c>
      <c r="J1149" t="s">
        <v>502</v>
      </c>
      <c r="K1149">
        <v>616</v>
      </c>
    </row>
    <row r="1150" spans="1:11" x14ac:dyDescent="0.25">
      <c r="A1150" s="37" t="str">
        <f t="shared" si="0"/>
        <v>NHS111PS-202324-H1</v>
      </c>
      <c r="B1150" s="37" t="str">
        <f>VLOOKUP($A1150,Refs!$J$2:$K$15,2,FALSE)</f>
        <v>Apr'23 to Sep'23</v>
      </c>
      <c r="C1150" t="s">
        <v>537</v>
      </c>
      <c r="D1150" t="s">
        <v>572</v>
      </c>
      <c r="E1150" t="s">
        <v>573</v>
      </c>
      <c r="F1150" t="s">
        <v>19</v>
      </c>
      <c r="G1150" t="s">
        <v>630</v>
      </c>
      <c r="H1150" t="s">
        <v>574</v>
      </c>
      <c r="I1150" t="s">
        <v>580</v>
      </c>
      <c r="J1150" t="s">
        <v>503</v>
      </c>
      <c r="K1150">
        <v>378</v>
      </c>
    </row>
    <row r="1151" spans="1:11" x14ac:dyDescent="0.25">
      <c r="A1151" s="37" t="str">
        <f t="shared" si="0"/>
        <v>NHS111PS-202324-H1</v>
      </c>
      <c r="B1151" s="37" t="str">
        <f>VLOOKUP($A1151,Refs!$J$2:$K$15,2,FALSE)</f>
        <v>Apr'23 to Sep'23</v>
      </c>
      <c r="C1151" t="s">
        <v>537</v>
      </c>
      <c r="D1151" t="s">
        <v>572</v>
      </c>
      <c r="E1151" t="s">
        <v>573</v>
      </c>
      <c r="F1151" t="s">
        <v>19</v>
      </c>
      <c r="G1151" t="s">
        <v>630</v>
      </c>
      <c r="H1151" t="s">
        <v>574</v>
      </c>
      <c r="I1151" t="s">
        <v>580</v>
      </c>
      <c r="J1151" t="s">
        <v>504</v>
      </c>
      <c r="K1151">
        <v>1042</v>
      </c>
    </row>
    <row r="1152" spans="1:11" x14ac:dyDescent="0.25">
      <c r="A1152" s="37" t="str">
        <f t="shared" si="0"/>
        <v>NHS111PS-202324-H1</v>
      </c>
      <c r="B1152" s="37" t="str">
        <f>VLOOKUP($A1152,Refs!$J$2:$K$15,2,FALSE)</f>
        <v>Apr'23 to Sep'23</v>
      </c>
      <c r="C1152" t="s">
        <v>537</v>
      </c>
      <c r="D1152" t="s">
        <v>572</v>
      </c>
      <c r="E1152" t="s">
        <v>573</v>
      </c>
      <c r="F1152" t="s">
        <v>19</v>
      </c>
      <c r="G1152" t="s">
        <v>630</v>
      </c>
      <c r="H1152" t="s">
        <v>574</v>
      </c>
      <c r="I1152" t="s">
        <v>580</v>
      </c>
      <c r="J1152" t="s">
        <v>505</v>
      </c>
      <c r="K1152">
        <v>0</v>
      </c>
    </row>
    <row r="1153" spans="1:11" x14ac:dyDescent="0.25">
      <c r="A1153" s="37" t="str">
        <f t="shared" si="0"/>
        <v>NHS111PS-202324-H1</v>
      </c>
      <c r="B1153" s="37" t="str">
        <f>VLOOKUP($A1153,Refs!$J$2:$K$15,2,FALSE)</f>
        <v>Apr'23 to Sep'23</v>
      </c>
      <c r="C1153" t="s">
        <v>537</v>
      </c>
      <c r="D1153" t="s">
        <v>572</v>
      </c>
      <c r="E1153" t="s">
        <v>573</v>
      </c>
      <c r="F1153" t="s">
        <v>19</v>
      </c>
      <c r="G1153" t="s">
        <v>630</v>
      </c>
      <c r="H1153" t="s">
        <v>574</v>
      </c>
      <c r="I1153" t="s">
        <v>580</v>
      </c>
      <c r="J1153" t="s">
        <v>506</v>
      </c>
      <c r="K1153">
        <v>530</v>
      </c>
    </row>
    <row r="1154" spans="1:11" x14ac:dyDescent="0.25">
      <c r="A1154" s="37" t="str">
        <f t="shared" si="0"/>
        <v>NHS111PS-202324-H1</v>
      </c>
      <c r="B1154" s="37" t="str">
        <f>VLOOKUP($A1154,Refs!$J$2:$K$15,2,FALSE)</f>
        <v>Apr'23 to Sep'23</v>
      </c>
      <c r="C1154" t="s">
        <v>537</v>
      </c>
      <c r="D1154" t="s">
        <v>572</v>
      </c>
      <c r="E1154" t="s">
        <v>573</v>
      </c>
      <c r="F1154" t="s">
        <v>19</v>
      </c>
      <c r="G1154" t="s">
        <v>630</v>
      </c>
      <c r="H1154" t="s">
        <v>574</v>
      </c>
      <c r="I1154" t="s">
        <v>580</v>
      </c>
      <c r="J1154" t="s">
        <v>507</v>
      </c>
      <c r="K1154">
        <v>443</v>
      </c>
    </row>
    <row r="1155" spans="1:11" x14ac:dyDescent="0.25">
      <c r="A1155" s="37" t="str">
        <f t="shared" si="0"/>
        <v>NHS111PS-202324-H1</v>
      </c>
      <c r="B1155" s="37" t="str">
        <f>VLOOKUP($A1155,Refs!$J$2:$K$15,2,FALSE)</f>
        <v>Apr'23 to Sep'23</v>
      </c>
      <c r="C1155" t="s">
        <v>537</v>
      </c>
      <c r="D1155" t="s">
        <v>572</v>
      </c>
      <c r="E1155" t="s">
        <v>573</v>
      </c>
      <c r="F1155" t="s">
        <v>19</v>
      </c>
      <c r="G1155" t="s">
        <v>630</v>
      </c>
      <c r="H1155" t="s">
        <v>574</v>
      </c>
      <c r="I1155" t="s">
        <v>580</v>
      </c>
      <c r="J1155" t="s">
        <v>508</v>
      </c>
      <c r="K1155">
        <v>0</v>
      </c>
    </row>
    <row r="1156" spans="1:11" x14ac:dyDescent="0.25">
      <c r="A1156" s="37" t="str">
        <f t="shared" si="0"/>
        <v>NHS111PS-202324-H1</v>
      </c>
      <c r="B1156" s="37" t="str">
        <f>VLOOKUP($A1156,Refs!$J$2:$K$15,2,FALSE)</f>
        <v>Apr'23 to Sep'23</v>
      </c>
      <c r="C1156" t="s">
        <v>537</v>
      </c>
      <c r="D1156" t="s">
        <v>3</v>
      </c>
      <c r="E1156" t="s">
        <v>509</v>
      </c>
      <c r="F1156" t="s">
        <v>19</v>
      </c>
      <c r="G1156" t="s">
        <v>630</v>
      </c>
      <c r="H1156" t="s">
        <v>41</v>
      </c>
      <c r="I1156" t="s">
        <v>97</v>
      </c>
      <c r="J1156">
        <v>1</v>
      </c>
      <c r="K1156">
        <v>156355</v>
      </c>
    </row>
    <row r="1157" spans="1:11" x14ac:dyDescent="0.25">
      <c r="A1157" s="37" t="str">
        <f t="shared" si="0"/>
        <v>NHS111PS-202324-H1</v>
      </c>
      <c r="B1157" s="37" t="str">
        <f>VLOOKUP($A1157,Refs!$J$2:$K$15,2,FALSE)</f>
        <v>Apr'23 to Sep'23</v>
      </c>
      <c r="C1157" t="s">
        <v>537</v>
      </c>
      <c r="D1157" t="s">
        <v>3</v>
      </c>
      <c r="E1157" t="s">
        <v>509</v>
      </c>
      <c r="F1157" t="s">
        <v>19</v>
      </c>
      <c r="G1157" t="s">
        <v>630</v>
      </c>
      <c r="H1157" t="s">
        <v>41</v>
      </c>
      <c r="I1157" t="s">
        <v>97</v>
      </c>
      <c r="J1157">
        <v>2</v>
      </c>
      <c r="K1157">
        <v>2406</v>
      </c>
    </row>
    <row r="1158" spans="1:11" x14ac:dyDescent="0.25">
      <c r="A1158" s="37" t="str">
        <f t="shared" si="0"/>
        <v>NHS111PS-202324-H1</v>
      </c>
      <c r="B1158" s="37" t="str">
        <f>VLOOKUP($A1158,Refs!$J$2:$K$15,2,FALSE)</f>
        <v>Apr'23 to Sep'23</v>
      </c>
      <c r="C1158" t="s">
        <v>537</v>
      </c>
      <c r="D1158" t="s">
        <v>3</v>
      </c>
      <c r="E1158" t="s">
        <v>509</v>
      </c>
      <c r="F1158" t="s">
        <v>19</v>
      </c>
      <c r="G1158" t="s">
        <v>630</v>
      </c>
      <c r="H1158" t="s">
        <v>41</v>
      </c>
      <c r="I1158" t="s">
        <v>97</v>
      </c>
      <c r="J1158" t="s">
        <v>495</v>
      </c>
      <c r="K1158">
        <v>1434</v>
      </c>
    </row>
    <row r="1159" spans="1:11" x14ac:dyDescent="0.25">
      <c r="A1159" s="37" t="str">
        <f t="shared" si="0"/>
        <v>NHS111PS-202324-H1</v>
      </c>
      <c r="B1159" s="37" t="str">
        <f>VLOOKUP($A1159,Refs!$J$2:$K$15,2,FALSE)</f>
        <v>Apr'23 to Sep'23</v>
      </c>
      <c r="C1159" t="s">
        <v>537</v>
      </c>
      <c r="D1159" t="s">
        <v>3</v>
      </c>
      <c r="E1159" t="s">
        <v>509</v>
      </c>
      <c r="F1159" t="s">
        <v>19</v>
      </c>
      <c r="G1159" t="s">
        <v>630</v>
      </c>
      <c r="H1159" t="s">
        <v>41</v>
      </c>
      <c r="I1159" t="s">
        <v>97</v>
      </c>
      <c r="J1159" t="s">
        <v>496</v>
      </c>
      <c r="K1159">
        <v>265</v>
      </c>
    </row>
    <row r="1160" spans="1:11" x14ac:dyDescent="0.25">
      <c r="A1160" s="37" t="str">
        <f t="shared" si="0"/>
        <v>NHS111PS-202324-H1</v>
      </c>
      <c r="B1160" s="37" t="str">
        <f>VLOOKUP($A1160,Refs!$J$2:$K$15,2,FALSE)</f>
        <v>Apr'23 to Sep'23</v>
      </c>
      <c r="C1160" t="s">
        <v>537</v>
      </c>
      <c r="D1160" t="s">
        <v>3</v>
      </c>
      <c r="E1160" t="s">
        <v>509</v>
      </c>
      <c r="F1160" t="s">
        <v>19</v>
      </c>
      <c r="G1160" t="s">
        <v>630</v>
      </c>
      <c r="H1160" t="s">
        <v>41</v>
      </c>
      <c r="I1160" t="s">
        <v>97</v>
      </c>
      <c r="J1160" t="s">
        <v>497</v>
      </c>
      <c r="K1160">
        <v>105</v>
      </c>
    </row>
    <row r="1161" spans="1:11" x14ac:dyDescent="0.25">
      <c r="A1161" s="37" t="str">
        <f t="shared" si="0"/>
        <v>NHS111PS-202324-H1</v>
      </c>
      <c r="B1161" s="37" t="str">
        <f>VLOOKUP($A1161,Refs!$J$2:$K$15,2,FALSE)</f>
        <v>Apr'23 to Sep'23</v>
      </c>
      <c r="C1161" t="s">
        <v>537</v>
      </c>
      <c r="D1161" t="s">
        <v>3</v>
      </c>
      <c r="E1161" t="s">
        <v>509</v>
      </c>
      <c r="F1161" t="s">
        <v>19</v>
      </c>
      <c r="G1161" t="s">
        <v>630</v>
      </c>
      <c r="H1161" t="s">
        <v>41</v>
      </c>
      <c r="I1161" t="s">
        <v>97</v>
      </c>
      <c r="J1161" t="s">
        <v>498</v>
      </c>
      <c r="K1161">
        <v>190</v>
      </c>
    </row>
    <row r="1162" spans="1:11" x14ac:dyDescent="0.25">
      <c r="A1162" s="37" t="str">
        <f t="shared" si="0"/>
        <v>NHS111PS-202324-H1</v>
      </c>
      <c r="B1162" s="37" t="str">
        <f>VLOOKUP($A1162,Refs!$J$2:$K$15,2,FALSE)</f>
        <v>Apr'23 to Sep'23</v>
      </c>
      <c r="C1162" t="s">
        <v>537</v>
      </c>
      <c r="D1162" t="s">
        <v>3</v>
      </c>
      <c r="E1162" t="s">
        <v>509</v>
      </c>
      <c r="F1162" t="s">
        <v>19</v>
      </c>
      <c r="G1162" t="s">
        <v>630</v>
      </c>
      <c r="H1162" t="s">
        <v>41</v>
      </c>
      <c r="I1162" t="s">
        <v>97</v>
      </c>
      <c r="J1162" t="s">
        <v>499</v>
      </c>
      <c r="K1162">
        <v>412</v>
      </c>
    </row>
    <row r="1163" spans="1:11" x14ac:dyDescent="0.25">
      <c r="A1163" s="37" t="str">
        <f t="shared" si="0"/>
        <v>NHS111PS-202324-H1</v>
      </c>
      <c r="B1163" s="37" t="str">
        <f>VLOOKUP($A1163,Refs!$J$2:$K$15,2,FALSE)</f>
        <v>Apr'23 to Sep'23</v>
      </c>
      <c r="C1163" t="s">
        <v>537</v>
      </c>
      <c r="D1163" t="s">
        <v>3</v>
      </c>
      <c r="E1163" t="s">
        <v>509</v>
      </c>
      <c r="F1163" t="s">
        <v>19</v>
      </c>
      <c r="G1163" t="s">
        <v>630</v>
      </c>
      <c r="H1163" t="s">
        <v>41</v>
      </c>
      <c r="I1163" t="s">
        <v>97</v>
      </c>
      <c r="J1163" t="s">
        <v>500</v>
      </c>
      <c r="K1163">
        <v>0</v>
      </c>
    </row>
    <row r="1164" spans="1:11" x14ac:dyDescent="0.25">
      <c r="A1164" s="37" t="str">
        <f t="shared" si="0"/>
        <v>NHS111PS-202324-H1</v>
      </c>
      <c r="B1164" s="37" t="str">
        <f>VLOOKUP($A1164,Refs!$J$2:$K$15,2,FALSE)</f>
        <v>Apr'23 to Sep'23</v>
      </c>
      <c r="C1164" t="s">
        <v>537</v>
      </c>
      <c r="D1164" t="s">
        <v>3</v>
      </c>
      <c r="E1164" t="s">
        <v>509</v>
      </c>
      <c r="F1164" t="s">
        <v>19</v>
      </c>
      <c r="G1164" t="s">
        <v>630</v>
      </c>
      <c r="H1164" t="s">
        <v>41</v>
      </c>
      <c r="I1164" t="s">
        <v>97</v>
      </c>
      <c r="J1164" t="s">
        <v>501</v>
      </c>
      <c r="K1164">
        <v>673</v>
      </c>
    </row>
    <row r="1165" spans="1:11" x14ac:dyDescent="0.25">
      <c r="A1165" s="37" t="str">
        <f t="shared" si="0"/>
        <v>NHS111PS-202324-H1</v>
      </c>
      <c r="B1165" s="37" t="str">
        <f>VLOOKUP($A1165,Refs!$J$2:$K$15,2,FALSE)</f>
        <v>Apr'23 to Sep'23</v>
      </c>
      <c r="C1165" t="s">
        <v>537</v>
      </c>
      <c r="D1165" t="s">
        <v>3</v>
      </c>
      <c r="E1165" t="s">
        <v>509</v>
      </c>
      <c r="F1165" t="s">
        <v>19</v>
      </c>
      <c r="G1165" t="s">
        <v>630</v>
      </c>
      <c r="H1165" t="s">
        <v>41</v>
      </c>
      <c r="I1165" t="s">
        <v>97</v>
      </c>
      <c r="J1165" t="s">
        <v>502</v>
      </c>
      <c r="K1165">
        <v>300</v>
      </c>
    </row>
    <row r="1166" spans="1:11" x14ac:dyDescent="0.25">
      <c r="A1166" s="37" t="str">
        <f t="shared" si="0"/>
        <v>NHS111PS-202324-H1</v>
      </c>
      <c r="B1166" s="37" t="str">
        <f>VLOOKUP($A1166,Refs!$J$2:$K$15,2,FALSE)</f>
        <v>Apr'23 to Sep'23</v>
      </c>
      <c r="C1166" t="s">
        <v>537</v>
      </c>
      <c r="D1166" t="s">
        <v>3</v>
      </c>
      <c r="E1166" t="s">
        <v>509</v>
      </c>
      <c r="F1166" t="s">
        <v>19</v>
      </c>
      <c r="G1166" t="s">
        <v>630</v>
      </c>
      <c r="H1166" t="s">
        <v>41</v>
      </c>
      <c r="I1166" t="s">
        <v>97</v>
      </c>
      <c r="J1166" t="s">
        <v>503</v>
      </c>
      <c r="K1166">
        <v>239</v>
      </c>
    </row>
    <row r="1167" spans="1:11" x14ac:dyDescent="0.25">
      <c r="A1167" s="37" t="str">
        <f t="shared" si="0"/>
        <v>NHS111PS-202324-H1</v>
      </c>
      <c r="B1167" s="37" t="str">
        <f>VLOOKUP($A1167,Refs!$J$2:$K$15,2,FALSE)</f>
        <v>Apr'23 to Sep'23</v>
      </c>
      <c r="C1167" t="s">
        <v>537</v>
      </c>
      <c r="D1167" t="s">
        <v>3</v>
      </c>
      <c r="E1167" t="s">
        <v>509</v>
      </c>
      <c r="F1167" t="s">
        <v>19</v>
      </c>
      <c r="G1167" t="s">
        <v>630</v>
      </c>
      <c r="H1167" t="s">
        <v>41</v>
      </c>
      <c r="I1167" t="s">
        <v>97</v>
      </c>
      <c r="J1167" t="s">
        <v>504</v>
      </c>
      <c r="K1167">
        <v>583</v>
      </c>
    </row>
    <row r="1168" spans="1:11" x14ac:dyDescent="0.25">
      <c r="A1168" s="37" t="str">
        <f t="shared" si="0"/>
        <v>NHS111PS-202324-H1</v>
      </c>
      <c r="B1168" s="37" t="str">
        <f>VLOOKUP($A1168,Refs!$J$2:$K$15,2,FALSE)</f>
        <v>Apr'23 to Sep'23</v>
      </c>
      <c r="C1168" t="s">
        <v>537</v>
      </c>
      <c r="D1168" t="s">
        <v>3</v>
      </c>
      <c r="E1168" t="s">
        <v>509</v>
      </c>
      <c r="F1168" t="s">
        <v>19</v>
      </c>
      <c r="G1168" t="s">
        <v>630</v>
      </c>
      <c r="H1168" t="s">
        <v>41</v>
      </c>
      <c r="I1168" t="s">
        <v>97</v>
      </c>
      <c r="J1168" t="s">
        <v>505</v>
      </c>
      <c r="K1168">
        <v>0</v>
      </c>
    </row>
    <row r="1169" spans="1:11" x14ac:dyDescent="0.25">
      <c r="A1169" s="37" t="str">
        <f t="shared" si="0"/>
        <v>NHS111PS-202324-H1</v>
      </c>
      <c r="B1169" s="37" t="str">
        <f>VLOOKUP($A1169,Refs!$J$2:$K$15,2,FALSE)</f>
        <v>Apr'23 to Sep'23</v>
      </c>
      <c r="C1169" t="s">
        <v>537</v>
      </c>
      <c r="D1169" t="s">
        <v>3</v>
      </c>
      <c r="E1169" t="s">
        <v>509</v>
      </c>
      <c r="F1169" t="s">
        <v>19</v>
      </c>
      <c r="G1169" t="s">
        <v>630</v>
      </c>
      <c r="H1169" t="s">
        <v>41</v>
      </c>
      <c r="I1169" t="s">
        <v>97</v>
      </c>
      <c r="J1169" t="s">
        <v>506</v>
      </c>
      <c r="K1169">
        <v>365</v>
      </c>
    </row>
    <row r="1170" spans="1:11" x14ac:dyDescent="0.25">
      <c r="A1170" s="37" t="str">
        <f t="shared" si="0"/>
        <v>NHS111PS-202324-H1</v>
      </c>
      <c r="B1170" s="37" t="str">
        <f>VLOOKUP($A1170,Refs!$J$2:$K$15,2,FALSE)</f>
        <v>Apr'23 to Sep'23</v>
      </c>
      <c r="C1170" t="s">
        <v>537</v>
      </c>
      <c r="D1170" t="s">
        <v>3</v>
      </c>
      <c r="E1170" t="s">
        <v>509</v>
      </c>
      <c r="F1170" t="s">
        <v>19</v>
      </c>
      <c r="G1170" t="s">
        <v>630</v>
      </c>
      <c r="H1170" t="s">
        <v>41</v>
      </c>
      <c r="I1170" t="s">
        <v>97</v>
      </c>
      <c r="J1170" t="s">
        <v>507</v>
      </c>
      <c r="K1170">
        <v>246</v>
      </c>
    </row>
    <row r="1171" spans="1:11" x14ac:dyDescent="0.25">
      <c r="A1171" s="37" t="str">
        <f t="shared" si="0"/>
        <v>NHS111PS-202324-H1</v>
      </c>
      <c r="B1171" s="37" t="str">
        <f>VLOOKUP($A1171,Refs!$J$2:$K$15,2,FALSE)</f>
        <v>Apr'23 to Sep'23</v>
      </c>
      <c r="C1171" t="s">
        <v>537</v>
      </c>
      <c r="D1171" t="s">
        <v>3</v>
      </c>
      <c r="E1171" t="s">
        <v>509</v>
      </c>
      <c r="F1171" t="s">
        <v>19</v>
      </c>
      <c r="G1171" t="s">
        <v>630</v>
      </c>
      <c r="H1171" t="s">
        <v>41</v>
      </c>
      <c r="I1171" t="s">
        <v>97</v>
      </c>
      <c r="J1171" t="s">
        <v>508</v>
      </c>
      <c r="K1171">
        <v>0</v>
      </c>
    </row>
    <row r="1172" spans="1:11" x14ac:dyDescent="0.25">
      <c r="A1172" s="37" t="str">
        <f t="shared" si="0"/>
        <v>NHS111PS-202324-H1</v>
      </c>
      <c r="B1172" s="37" t="str">
        <f>VLOOKUP($A1172,Refs!$J$2:$K$15,2,FALSE)</f>
        <v>Apr'23 to Sep'23</v>
      </c>
      <c r="C1172" t="s">
        <v>537</v>
      </c>
      <c r="D1172" t="s">
        <v>3</v>
      </c>
      <c r="E1172" t="s">
        <v>509</v>
      </c>
      <c r="F1172" t="s">
        <v>4</v>
      </c>
      <c r="G1172" t="s">
        <v>510</v>
      </c>
      <c r="H1172" t="s">
        <v>15</v>
      </c>
      <c r="I1172" t="s">
        <v>67</v>
      </c>
      <c r="J1172">
        <v>1</v>
      </c>
      <c r="K1172">
        <v>1827</v>
      </c>
    </row>
    <row r="1173" spans="1:11" x14ac:dyDescent="0.25">
      <c r="A1173" s="37" t="str">
        <f t="shared" si="0"/>
        <v>NHS111PS-202324-H1</v>
      </c>
      <c r="B1173" s="37" t="str">
        <f>VLOOKUP($A1173,Refs!$J$2:$K$15,2,FALSE)</f>
        <v>Apr'23 to Sep'23</v>
      </c>
      <c r="C1173" t="s">
        <v>537</v>
      </c>
      <c r="D1173" t="s">
        <v>3</v>
      </c>
      <c r="E1173" t="s">
        <v>509</v>
      </c>
      <c r="F1173" t="s">
        <v>4</v>
      </c>
      <c r="G1173" t="s">
        <v>510</v>
      </c>
      <c r="H1173" t="s">
        <v>15</v>
      </c>
      <c r="I1173" t="s">
        <v>67</v>
      </c>
      <c r="J1173">
        <v>2</v>
      </c>
      <c r="K1173">
        <v>186</v>
      </c>
    </row>
    <row r="1174" spans="1:11" x14ac:dyDescent="0.25">
      <c r="A1174" s="37" t="str">
        <f t="shared" si="0"/>
        <v>NHS111PS-202324-H1</v>
      </c>
      <c r="B1174" s="37" t="str">
        <f>VLOOKUP($A1174,Refs!$J$2:$K$15,2,FALSE)</f>
        <v>Apr'23 to Sep'23</v>
      </c>
      <c r="C1174" t="s">
        <v>537</v>
      </c>
      <c r="D1174" t="s">
        <v>3</v>
      </c>
      <c r="E1174" t="s">
        <v>509</v>
      </c>
      <c r="F1174" t="s">
        <v>4</v>
      </c>
      <c r="G1174" t="s">
        <v>510</v>
      </c>
      <c r="H1174" t="s">
        <v>15</v>
      </c>
      <c r="I1174" t="s">
        <v>67</v>
      </c>
      <c r="J1174" t="s">
        <v>495</v>
      </c>
      <c r="K1174">
        <v>94</v>
      </c>
    </row>
    <row r="1175" spans="1:11" x14ac:dyDescent="0.25">
      <c r="A1175" s="37" t="str">
        <f t="shared" si="0"/>
        <v>NHS111PS-202324-H1</v>
      </c>
      <c r="B1175" s="37" t="str">
        <f>VLOOKUP($A1175,Refs!$J$2:$K$15,2,FALSE)</f>
        <v>Apr'23 to Sep'23</v>
      </c>
      <c r="C1175" t="s">
        <v>537</v>
      </c>
      <c r="D1175" t="s">
        <v>3</v>
      </c>
      <c r="E1175" t="s">
        <v>509</v>
      </c>
      <c r="F1175" t="s">
        <v>4</v>
      </c>
      <c r="G1175" t="s">
        <v>510</v>
      </c>
      <c r="H1175" t="s">
        <v>15</v>
      </c>
      <c r="I1175" t="s">
        <v>67</v>
      </c>
      <c r="J1175" t="s">
        <v>496</v>
      </c>
      <c r="K1175">
        <v>33</v>
      </c>
    </row>
    <row r="1176" spans="1:11" x14ac:dyDescent="0.25">
      <c r="A1176" s="37" t="str">
        <f t="shared" si="0"/>
        <v>NHS111PS-202324-H1</v>
      </c>
      <c r="B1176" s="37" t="str">
        <f>VLOOKUP($A1176,Refs!$J$2:$K$15,2,FALSE)</f>
        <v>Apr'23 to Sep'23</v>
      </c>
      <c r="C1176" t="s">
        <v>537</v>
      </c>
      <c r="D1176" t="s">
        <v>3</v>
      </c>
      <c r="E1176" t="s">
        <v>509</v>
      </c>
      <c r="F1176" t="s">
        <v>4</v>
      </c>
      <c r="G1176" t="s">
        <v>510</v>
      </c>
      <c r="H1176" t="s">
        <v>15</v>
      </c>
      <c r="I1176" t="s">
        <v>67</v>
      </c>
      <c r="J1176" t="s">
        <v>497</v>
      </c>
      <c r="K1176">
        <v>16</v>
      </c>
    </row>
    <row r="1177" spans="1:11" x14ac:dyDescent="0.25">
      <c r="A1177" s="37" t="str">
        <f t="shared" si="0"/>
        <v>NHS111PS-202324-H1</v>
      </c>
      <c r="B1177" s="37" t="str">
        <f>VLOOKUP($A1177,Refs!$J$2:$K$15,2,FALSE)</f>
        <v>Apr'23 to Sep'23</v>
      </c>
      <c r="C1177" t="s">
        <v>537</v>
      </c>
      <c r="D1177" t="s">
        <v>3</v>
      </c>
      <c r="E1177" t="s">
        <v>509</v>
      </c>
      <c r="F1177" t="s">
        <v>4</v>
      </c>
      <c r="G1177" t="s">
        <v>510</v>
      </c>
      <c r="H1177" t="s">
        <v>15</v>
      </c>
      <c r="I1177" t="s">
        <v>67</v>
      </c>
      <c r="J1177" t="s">
        <v>498</v>
      </c>
      <c r="K1177">
        <v>13</v>
      </c>
    </row>
    <row r="1178" spans="1:11" x14ac:dyDescent="0.25">
      <c r="A1178" s="37" t="str">
        <f t="shared" si="0"/>
        <v>NHS111PS-202324-H1</v>
      </c>
      <c r="B1178" s="37" t="str">
        <f>VLOOKUP($A1178,Refs!$J$2:$K$15,2,FALSE)</f>
        <v>Apr'23 to Sep'23</v>
      </c>
      <c r="C1178" t="s">
        <v>537</v>
      </c>
      <c r="D1178" t="s">
        <v>3</v>
      </c>
      <c r="E1178" t="s">
        <v>509</v>
      </c>
      <c r="F1178" t="s">
        <v>4</v>
      </c>
      <c r="G1178" t="s">
        <v>510</v>
      </c>
      <c r="H1178" t="s">
        <v>15</v>
      </c>
      <c r="I1178" t="s">
        <v>67</v>
      </c>
      <c r="J1178" t="s">
        <v>499</v>
      </c>
      <c r="K1178">
        <v>19</v>
      </c>
    </row>
    <row r="1179" spans="1:11" x14ac:dyDescent="0.25">
      <c r="A1179" s="37" t="str">
        <f t="shared" si="0"/>
        <v>NHS111PS-202324-H1</v>
      </c>
      <c r="B1179" s="37" t="str">
        <f>VLOOKUP($A1179,Refs!$J$2:$K$15,2,FALSE)</f>
        <v>Apr'23 to Sep'23</v>
      </c>
      <c r="C1179" t="s">
        <v>537</v>
      </c>
      <c r="D1179" t="s">
        <v>3</v>
      </c>
      <c r="E1179" t="s">
        <v>509</v>
      </c>
      <c r="F1179" t="s">
        <v>4</v>
      </c>
      <c r="G1179" t="s">
        <v>510</v>
      </c>
      <c r="H1179" t="s">
        <v>15</v>
      </c>
      <c r="I1179" t="s">
        <v>67</v>
      </c>
      <c r="J1179" t="s">
        <v>500</v>
      </c>
      <c r="K1179">
        <v>11</v>
      </c>
    </row>
    <row r="1180" spans="1:11" x14ac:dyDescent="0.25">
      <c r="A1180" s="37" t="str">
        <f t="shared" si="0"/>
        <v>NHS111PS-202324-H1</v>
      </c>
      <c r="B1180" s="37" t="str">
        <f>VLOOKUP($A1180,Refs!$J$2:$K$15,2,FALSE)</f>
        <v>Apr'23 to Sep'23</v>
      </c>
      <c r="C1180" t="s">
        <v>537</v>
      </c>
      <c r="D1180" t="s">
        <v>3</v>
      </c>
      <c r="E1180" t="s">
        <v>509</v>
      </c>
      <c r="F1180" t="s">
        <v>4</v>
      </c>
      <c r="G1180" t="s">
        <v>510</v>
      </c>
      <c r="H1180" t="s">
        <v>15</v>
      </c>
      <c r="I1180" t="s">
        <v>67</v>
      </c>
      <c r="J1180" t="s">
        <v>501</v>
      </c>
      <c r="K1180">
        <v>47</v>
      </c>
    </row>
    <row r="1181" spans="1:11" x14ac:dyDescent="0.25">
      <c r="A1181" s="37" t="str">
        <f t="shared" si="0"/>
        <v>NHS111PS-202324-H1</v>
      </c>
      <c r="B1181" s="37" t="str">
        <f>VLOOKUP($A1181,Refs!$J$2:$K$15,2,FALSE)</f>
        <v>Apr'23 to Sep'23</v>
      </c>
      <c r="C1181" t="s">
        <v>537</v>
      </c>
      <c r="D1181" t="s">
        <v>3</v>
      </c>
      <c r="E1181" t="s">
        <v>509</v>
      </c>
      <c r="F1181" t="s">
        <v>4</v>
      </c>
      <c r="G1181" t="s">
        <v>510</v>
      </c>
      <c r="H1181" t="s">
        <v>15</v>
      </c>
      <c r="I1181" t="s">
        <v>67</v>
      </c>
      <c r="J1181" t="s">
        <v>502</v>
      </c>
      <c r="K1181">
        <v>27</v>
      </c>
    </row>
    <row r="1182" spans="1:11" x14ac:dyDescent="0.25">
      <c r="A1182" s="37" t="str">
        <f t="shared" si="0"/>
        <v>NHS111PS-202324-H1</v>
      </c>
      <c r="B1182" s="37" t="str">
        <f>VLOOKUP($A1182,Refs!$J$2:$K$15,2,FALSE)</f>
        <v>Apr'23 to Sep'23</v>
      </c>
      <c r="C1182" t="s">
        <v>537</v>
      </c>
      <c r="D1182" t="s">
        <v>3</v>
      </c>
      <c r="E1182" t="s">
        <v>509</v>
      </c>
      <c r="F1182" t="s">
        <v>4</v>
      </c>
      <c r="G1182" t="s">
        <v>510</v>
      </c>
      <c r="H1182" t="s">
        <v>15</v>
      </c>
      <c r="I1182" t="s">
        <v>67</v>
      </c>
      <c r="J1182" t="s">
        <v>503</v>
      </c>
      <c r="K1182">
        <v>13</v>
      </c>
    </row>
    <row r="1183" spans="1:11" x14ac:dyDescent="0.25">
      <c r="A1183" s="37" t="str">
        <f t="shared" si="0"/>
        <v>NHS111PS-202324-H1</v>
      </c>
      <c r="B1183" s="37" t="str">
        <f>VLOOKUP($A1183,Refs!$J$2:$K$15,2,FALSE)</f>
        <v>Apr'23 to Sep'23</v>
      </c>
      <c r="C1183" t="s">
        <v>537</v>
      </c>
      <c r="D1183" t="s">
        <v>3</v>
      </c>
      <c r="E1183" t="s">
        <v>509</v>
      </c>
      <c r="F1183" t="s">
        <v>4</v>
      </c>
      <c r="G1183" t="s">
        <v>510</v>
      </c>
      <c r="H1183" t="s">
        <v>15</v>
      </c>
      <c r="I1183" t="s">
        <v>67</v>
      </c>
      <c r="J1183" t="s">
        <v>504</v>
      </c>
      <c r="K1183">
        <v>39</v>
      </c>
    </row>
    <row r="1184" spans="1:11" x14ac:dyDescent="0.25">
      <c r="A1184" s="37" t="str">
        <f t="shared" si="0"/>
        <v>NHS111PS-202324-H1</v>
      </c>
      <c r="B1184" s="37" t="str">
        <f>VLOOKUP($A1184,Refs!$J$2:$K$15,2,FALSE)</f>
        <v>Apr'23 to Sep'23</v>
      </c>
      <c r="C1184" t="s">
        <v>537</v>
      </c>
      <c r="D1184" t="s">
        <v>3</v>
      </c>
      <c r="E1184" t="s">
        <v>509</v>
      </c>
      <c r="F1184" t="s">
        <v>4</v>
      </c>
      <c r="G1184" t="s">
        <v>510</v>
      </c>
      <c r="H1184" t="s">
        <v>15</v>
      </c>
      <c r="I1184" t="s">
        <v>67</v>
      </c>
      <c r="J1184" t="s">
        <v>505</v>
      </c>
      <c r="K1184">
        <v>8</v>
      </c>
    </row>
    <row r="1185" spans="1:11" x14ac:dyDescent="0.25">
      <c r="A1185" s="37" t="str">
        <f t="shared" si="0"/>
        <v>NHS111PS-202324-H1</v>
      </c>
      <c r="B1185" s="37" t="str">
        <f>VLOOKUP($A1185,Refs!$J$2:$K$15,2,FALSE)</f>
        <v>Apr'23 to Sep'23</v>
      </c>
      <c r="C1185" t="s">
        <v>537</v>
      </c>
      <c r="D1185" t="s">
        <v>3</v>
      </c>
      <c r="E1185" t="s">
        <v>509</v>
      </c>
      <c r="F1185" t="s">
        <v>4</v>
      </c>
      <c r="G1185" t="s">
        <v>510</v>
      </c>
      <c r="H1185" t="s">
        <v>15</v>
      </c>
      <c r="I1185" t="s">
        <v>67</v>
      </c>
      <c r="J1185" t="s">
        <v>506</v>
      </c>
      <c r="K1185">
        <v>10</v>
      </c>
    </row>
    <row r="1186" spans="1:11" x14ac:dyDescent="0.25">
      <c r="A1186" s="37" t="str">
        <f t="shared" si="0"/>
        <v>NHS111PS-202324-H1</v>
      </c>
      <c r="B1186" s="37" t="str">
        <f>VLOOKUP($A1186,Refs!$J$2:$K$15,2,FALSE)</f>
        <v>Apr'23 to Sep'23</v>
      </c>
      <c r="C1186" t="s">
        <v>537</v>
      </c>
      <c r="D1186" t="s">
        <v>3</v>
      </c>
      <c r="E1186" t="s">
        <v>509</v>
      </c>
      <c r="F1186" t="s">
        <v>4</v>
      </c>
      <c r="G1186" t="s">
        <v>510</v>
      </c>
      <c r="H1186" t="s">
        <v>15</v>
      </c>
      <c r="I1186" t="s">
        <v>67</v>
      </c>
      <c r="J1186" t="s">
        <v>507</v>
      </c>
      <c r="K1186">
        <v>5</v>
      </c>
    </row>
    <row r="1187" spans="1:11" x14ac:dyDescent="0.25">
      <c r="A1187" s="37" t="str">
        <f t="shared" si="0"/>
        <v>NHS111PS-202324-H1</v>
      </c>
      <c r="B1187" s="37" t="str">
        <f>VLOOKUP($A1187,Refs!$J$2:$K$15,2,FALSE)</f>
        <v>Apr'23 to Sep'23</v>
      </c>
      <c r="C1187" t="s">
        <v>537</v>
      </c>
      <c r="D1187" t="s">
        <v>3</v>
      </c>
      <c r="E1187" t="s">
        <v>509</v>
      </c>
      <c r="F1187" t="s">
        <v>4</v>
      </c>
      <c r="G1187" t="s">
        <v>510</v>
      </c>
      <c r="H1187" t="s">
        <v>15</v>
      </c>
      <c r="I1187" t="s">
        <v>67</v>
      </c>
      <c r="J1187" t="s">
        <v>508</v>
      </c>
      <c r="K1187">
        <v>0</v>
      </c>
    </row>
    <row r="1188" spans="1:11" x14ac:dyDescent="0.25">
      <c r="A1188" s="37" t="str">
        <f t="shared" ref="A1188:A1251" si="1">C1188</f>
        <v>NHS111PS-202324-H1</v>
      </c>
      <c r="B1188" s="37" t="str">
        <f>VLOOKUP($A1188,Refs!$J$2:$K$15,2,FALSE)</f>
        <v>Apr'23 to Sep'23</v>
      </c>
      <c r="C1188" t="s">
        <v>537</v>
      </c>
      <c r="D1188" t="s">
        <v>11</v>
      </c>
      <c r="E1188" t="s">
        <v>514</v>
      </c>
      <c r="F1188" t="s">
        <v>4</v>
      </c>
      <c r="G1188" t="s">
        <v>510</v>
      </c>
      <c r="H1188" t="s">
        <v>16</v>
      </c>
      <c r="I1188" t="s">
        <v>68</v>
      </c>
      <c r="J1188">
        <v>1</v>
      </c>
      <c r="K1188">
        <v>1820</v>
      </c>
    </row>
    <row r="1189" spans="1:11" x14ac:dyDescent="0.25">
      <c r="A1189" s="37" t="str">
        <f t="shared" si="1"/>
        <v>NHS111PS-202324-H1</v>
      </c>
      <c r="B1189" s="37" t="str">
        <f>VLOOKUP($A1189,Refs!$J$2:$K$15,2,FALSE)</f>
        <v>Apr'23 to Sep'23</v>
      </c>
      <c r="C1189" t="s">
        <v>537</v>
      </c>
      <c r="D1189" t="s">
        <v>11</v>
      </c>
      <c r="E1189" t="s">
        <v>514</v>
      </c>
      <c r="F1189" t="s">
        <v>4</v>
      </c>
      <c r="G1189" t="s">
        <v>510</v>
      </c>
      <c r="H1189" t="s">
        <v>16</v>
      </c>
      <c r="I1189" t="s">
        <v>68</v>
      </c>
      <c r="J1189">
        <v>2</v>
      </c>
      <c r="K1189">
        <v>129</v>
      </c>
    </row>
    <row r="1190" spans="1:11" x14ac:dyDescent="0.25">
      <c r="A1190" s="37" t="str">
        <f t="shared" si="1"/>
        <v>NHS111PS-202324-H1</v>
      </c>
      <c r="B1190" s="37" t="str">
        <f>VLOOKUP($A1190,Refs!$J$2:$K$15,2,FALSE)</f>
        <v>Apr'23 to Sep'23</v>
      </c>
      <c r="C1190" t="s">
        <v>537</v>
      </c>
      <c r="D1190" t="s">
        <v>11</v>
      </c>
      <c r="E1190" t="s">
        <v>514</v>
      </c>
      <c r="F1190" t="s">
        <v>4</v>
      </c>
      <c r="G1190" t="s">
        <v>510</v>
      </c>
      <c r="H1190" t="s">
        <v>16</v>
      </c>
      <c r="I1190" t="s">
        <v>68</v>
      </c>
      <c r="J1190" t="s">
        <v>495</v>
      </c>
      <c r="K1190">
        <v>62</v>
      </c>
    </row>
    <row r="1191" spans="1:11" x14ac:dyDescent="0.25">
      <c r="A1191" s="37" t="str">
        <f t="shared" si="1"/>
        <v>NHS111PS-202324-H1</v>
      </c>
      <c r="B1191" s="37" t="str">
        <f>VLOOKUP($A1191,Refs!$J$2:$K$15,2,FALSE)</f>
        <v>Apr'23 to Sep'23</v>
      </c>
      <c r="C1191" t="s">
        <v>537</v>
      </c>
      <c r="D1191" t="s">
        <v>11</v>
      </c>
      <c r="E1191" t="s">
        <v>514</v>
      </c>
      <c r="F1191" t="s">
        <v>4</v>
      </c>
      <c r="G1191" t="s">
        <v>510</v>
      </c>
      <c r="H1191" t="s">
        <v>16</v>
      </c>
      <c r="I1191" t="s">
        <v>68</v>
      </c>
      <c r="J1191" t="s">
        <v>496</v>
      </c>
      <c r="K1191">
        <v>28</v>
      </c>
    </row>
    <row r="1192" spans="1:11" x14ac:dyDescent="0.25">
      <c r="A1192" s="37" t="str">
        <f t="shared" si="1"/>
        <v>NHS111PS-202324-H1</v>
      </c>
      <c r="B1192" s="37" t="str">
        <f>VLOOKUP($A1192,Refs!$J$2:$K$15,2,FALSE)</f>
        <v>Apr'23 to Sep'23</v>
      </c>
      <c r="C1192" t="s">
        <v>537</v>
      </c>
      <c r="D1192" t="s">
        <v>11</v>
      </c>
      <c r="E1192" t="s">
        <v>514</v>
      </c>
      <c r="F1192" t="s">
        <v>4</v>
      </c>
      <c r="G1192" t="s">
        <v>510</v>
      </c>
      <c r="H1192" t="s">
        <v>16</v>
      </c>
      <c r="I1192" t="s">
        <v>68</v>
      </c>
      <c r="J1192" t="s">
        <v>497</v>
      </c>
      <c r="K1192">
        <v>9</v>
      </c>
    </row>
    <row r="1193" spans="1:11" x14ac:dyDescent="0.25">
      <c r="A1193" s="37" t="str">
        <f t="shared" si="1"/>
        <v>NHS111PS-202324-H1</v>
      </c>
      <c r="B1193" s="37" t="str">
        <f>VLOOKUP($A1193,Refs!$J$2:$K$15,2,FALSE)</f>
        <v>Apr'23 to Sep'23</v>
      </c>
      <c r="C1193" t="s">
        <v>537</v>
      </c>
      <c r="D1193" t="s">
        <v>11</v>
      </c>
      <c r="E1193" t="s">
        <v>514</v>
      </c>
      <c r="F1193" t="s">
        <v>4</v>
      </c>
      <c r="G1193" t="s">
        <v>510</v>
      </c>
      <c r="H1193" t="s">
        <v>16</v>
      </c>
      <c r="I1193" t="s">
        <v>68</v>
      </c>
      <c r="J1193" t="s">
        <v>498</v>
      </c>
      <c r="K1193">
        <v>10</v>
      </c>
    </row>
    <row r="1194" spans="1:11" x14ac:dyDescent="0.25">
      <c r="A1194" s="37" t="str">
        <f t="shared" si="1"/>
        <v>NHS111PS-202324-H1</v>
      </c>
      <c r="B1194" s="37" t="str">
        <f>VLOOKUP($A1194,Refs!$J$2:$K$15,2,FALSE)</f>
        <v>Apr'23 to Sep'23</v>
      </c>
      <c r="C1194" t="s">
        <v>537</v>
      </c>
      <c r="D1194" t="s">
        <v>11</v>
      </c>
      <c r="E1194" t="s">
        <v>514</v>
      </c>
      <c r="F1194" t="s">
        <v>4</v>
      </c>
      <c r="G1194" t="s">
        <v>510</v>
      </c>
      <c r="H1194" t="s">
        <v>16</v>
      </c>
      <c r="I1194" t="s">
        <v>68</v>
      </c>
      <c r="J1194" t="s">
        <v>499</v>
      </c>
      <c r="K1194">
        <v>18</v>
      </c>
    </row>
    <row r="1195" spans="1:11" x14ac:dyDescent="0.25">
      <c r="A1195" s="37" t="str">
        <f t="shared" si="1"/>
        <v>NHS111PS-202324-H1</v>
      </c>
      <c r="B1195" s="37" t="str">
        <f>VLOOKUP($A1195,Refs!$J$2:$K$15,2,FALSE)</f>
        <v>Apr'23 to Sep'23</v>
      </c>
      <c r="C1195" t="s">
        <v>537</v>
      </c>
      <c r="D1195" t="s">
        <v>11</v>
      </c>
      <c r="E1195" t="s">
        <v>514</v>
      </c>
      <c r="F1195" t="s">
        <v>4</v>
      </c>
      <c r="G1195" t="s">
        <v>510</v>
      </c>
      <c r="H1195" t="s">
        <v>16</v>
      </c>
      <c r="I1195" t="s">
        <v>68</v>
      </c>
      <c r="J1195" t="s">
        <v>500</v>
      </c>
      <c r="K1195">
        <v>2</v>
      </c>
    </row>
    <row r="1196" spans="1:11" x14ac:dyDescent="0.25">
      <c r="A1196" s="37" t="str">
        <f t="shared" si="1"/>
        <v>NHS111PS-202324-H1</v>
      </c>
      <c r="B1196" s="37" t="str">
        <f>VLOOKUP($A1196,Refs!$J$2:$K$15,2,FALSE)</f>
        <v>Apr'23 to Sep'23</v>
      </c>
      <c r="C1196" t="s">
        <v>537</v>
      </c>
      <c r="D1196" t="s">
        <v>11</v>
      </c>
      <c r="E1196" t="s">
        <v>514</v>
      </c>
      <c r="F1196" t="s">
        <v>4</v>
      </c>
      <c r="G1196" t="s">
        <v>510</v>
      </c>
      <c r="H1196" t="s">
        <v>16</v>
      </c>
      <c r="I1196" t="s">
        <v>68</v>
      </c>
      <c r="J1196" t="s">
        <v>501</v>
      </c>
      <c r="K1196">
        <v>33</v>
      </c>
    </row>
    <row r="1197" spans="1:11" x14ac:dyDescent="0.25">
      <c r="A1197" s="37" t="str">
        <f t="shared" si="1"/>
        <v>NHS111PS-202324-H1</v>
      </c>
      <c r="B1197" s="37" t="str">
        <f>VLOOKUP($A1197,Refs!$J$2:$K$15,2,FALSE)</f>
        <v>Apr'23 to Sep'23</v>
      </c>
      <c r="C1197" t="s">
        <v>537</v>
      </c>
      <c r="D1197" t="s">
        <v>11</v>
      </c>
      <c r="E1197" t="s">
        <v>514</v>
      </c>
      <c r="F1197" t="s">
        <v>4</v>
      </c>
      <c r="G1197" t="s">
        <v>510</v>
      </c>
      <c r="H1197" t="s">
        <v>16</v>
      </c>
      <c r="I1197" t="s">
        <v>68</v>
      </c>
      <c r="J1197" t="s">
        <v>502</v>
      </c>
      <c r="K1197">
        <v>28</v>
      </c>
    </row>
    <row r="1198" spans="1:11" x14ac:dyDescent="0.25">
      <c r="A1198" s="37" t="str">
        <f t="shared" si="1"/>
        <v>NHS111PS-202324-H1</v>
      </c>
      <c r="B1198" s="37" t="str">
        <f>VLOOKUP($A1198,Refs!$J$2:$K$15,2,FALSE)</f>
        <v>Apr'23 to Sep'23</v>
      </c>
      <c r="C1198" t="s">
        <v>537</v>
      </c>
      <c r="D1198" t="s">
        <v>11</v>
      </c>
      <c r="E1198" t="s">
        <v>514</v>
      </c>
      <c r="F1198" t="s">
        <v>4</v>
      </c>
      <c r="G1198" t="s">
        <v>510</v>
      </c>
      <c r="H1198" t="s">
        <v>16</v>
      </c>
      <c r="I1198" t="s">
        <v>68</v>
      </c>
      <c r="J1198" t="s">
        <v>503</v>
      </c>
      <c r="K1198">
        <v>9</v>
      </c>
    </row>
    <row r="1199" spans="1:11" x14ac:dyDescent="0.25">
      <c r="A1199" s="37" t="str">
        <f t="shared" si="1"/>
        <v>NHS111PS-202324-H1</v>
      </c>
      <c r="B1199" s="37" t="str">
        <f>VLOOKUP($A1199,Refs!$J$2:$K$15,2,FALSE)</f>
        <v>Apr'23 to Sep'23</v>
      </c>
      <c r="C1199" t="s">
        <v>537</v>
      </c>
      <c r="D1199" t="s">
        <v>11</v>
      </c>
      <c r="E1199" t="s">
        <v>514</v>
      </c>
      <c r="F1199" t="s">
        <v>4</v>
      </c>
      <c r="G1199" t="s">
        <v>510</v>
      </c>
      <c r="H1199" t="s">
        <v>16</v>
      </c>
      <c r="I1199" t="s">
        <v>68</v>
      </c>
      <c r="J1199" t="s">
        <v>504</v>
      </c>
      <c r="K1199">
        <v>18</v>
      </c>
    </row>
    <row r="1200" spans="1:11" x14ac:dyDescent="0.25">
      <c r="A1200" s="37" t="str">
        <f t="shared" si="1"/>
        <v>NHS111PS-202324-H1</v>
      </c>
      <c r="B1200" s="37" t="str">
        <f>VLOOKUP($A1200,Refs!$J$2:$K$15,2,FALSE)</f>
        <v>Apr'23 to Sep'23</v>
      </c>
      <c r="C1200" t="s">
        <v>537</v>
      </c>
      <c r="D1200" t="s">
        <v>11</v>
      </c>
      <c r="E1200" t="s">
        <v>514</v>
      </c>
      <c r="F1200" t="s">
        <v>4</v>
      </c>
      <c r="G1200" t="s">
        <v>510</v>
      </c>
      <c r="H1200" t="s">
        <v>16</v>
      </c>
      <c r="I1200" t="s">
        <v>68</v>
      </c>
      <c r="J1200" t="s">
        <v>505</v>
      </c>
      <c r="K1200">
        <v>13</v>
      </c>
    </row>
    <row r="1201" spans="1:11" x14ac:dyDescent="0.25">
      <c r="A1201" s="37" t="str">
        <f t="shared" si="1"/>
        <v>NHS111PS-202324-H1</v>
      </c>
      <c r="B1201" s="37" t="str">
        <f>VLOOKUP($A1201,Refs!$J$2:$K$15,2,FALSE)</f>
        <v>Apr'23 to Sep'23</v>
      </c>
      <c r="C1201" t="s">
        <v>537</v>
      </c>
      <c r="D1201" t="s">
        <v>11</v>
      </c>
      <c r="E1201" t="s">
        <v>514</v>
      </c>
      <c r="F1201" t="s">
        <v>4</v>
      </c>
      <c r="G1201" t="s">
        <v>510</v>
      </c>
      <c r="H1201" t="s">
        <v>16</v>
      </c>
      <c r="I1201" t="s">
        <v>68</v>
      </c>
      <c r="J1201" t="s">
        <v>506</v>
      </c>
      <c r="K1201">
        <v>8</v>
      </c>
    </row>
    <row r="1202" spans="1:11" x14ac:dyDescent="0.25">
      <c r="A1202" s="37" t="str">
        <f t="shared" si="1"/>
        <v>NHS111PS-202324-H1</v>
      </c>
      <c r="B1202" s="37" t="str">
        <f>VLOOKUP($A1202,Refs!$J$2:$K$15,2,FALSE)</f>
        <v>Apr'23 to Sep'23</v>
      </c>
      <c r="C1202" t="s">
        <v>537</v>
      </c>
      <c r="D1202" t="s">
        <v>11</v>
      </c>
      <c r="E1202" t="s">
        <v>514</v>
      </c>
      <c r="F1202" t="s">
        <v>4</v>
      </c>
      <c r="G1202" t="s">
        <v>510</v>
      </c>
      <c r="H1202" t="s">
        <v>16</v>
      </c>
      <c r="I1202" t="s">
        <v>68</v>
      </c>
      <c r="J1202" t="s">
        <v>507</v>
      </c>
      <c r="K1202">
        <v>2</v>
      </c>
    </row>
    <row r="1203" spans="1:11" x14ac:dyDescent="0.25">
      <c r="A1203" s="37" t="str">
        <f t="shared" si="1"/>
        <v>NHS111PS-202324-H1</v>
      </c>
      <c r="B1203" s="37" t="str">
        <f>VLOOKUP($A1203,Refs!$J$2:$K$15,2,FALSE)</f>
        <v>Apr'23 to Sep'23</v>
      </c>
      <c r="C1203" t="s">
        <v>537</v>
      </c>
      <c r="D1203" t="s">
        <v>11</v>
      </c>
      <c r="E1203" t="s">
        <v>514</v>
      </c>
      <c r="F1203" t="s">
        <v>4</v>
      </c>
      <c r="G1203" t="s">
        <v>510</v>
      </c>
      <c r="H1203" t="s">
        <v>16</v>
      </c>
      <c r="I1203" t="s">
        <v>68</v>
      </c>
      <c r="J1203" t="s">
        <v>508</v>
      </c>
      <c r="K1203">
        <v>0</v>
      </c>
    </row>
    <row r="1204" spans="1:11" x14ac:dyDescent="0.25">
      <c r="A1204" s="37" t="str">
        <f t="shared" si="1"/>
        <v>NHS111PS-202324-H1</v>
      </c>
      <c r="B1204" s="37" t="str">
        <f>VLOOKUP($A1204,Refs!$J$2:$K$15,2,FALSE)</f>
        <v>Apr'23 to Sep'23</v>
      </c>
      <c r="C1204" t="s">
        <v>537</v>
      </c>
      <c r="D1204" t="s">
        <v>3</v>
      </c>
      <c r="E1204" t="s">
        <v>509</v>
      </c>
      <c r="F1204" t="s">
        <v>4</v>
      </c>
      <c r="G1204" t="s">
        <v>510</v>
      </c>
      <c r="H1204" t="s">
        <v>293</v>
      </c>
      <c r="I1204" t="s">
        <v>294</v>
      </c>
      <c r="J1204">
        <v>1</v>
      </c>
      <c r="K1204">
        <v>1826</v>
      </c>
    </row>
    <row r="1205" spans="1:11" x14ac:dyDescent="0.25">
      <c r="A1205" s="37" t="str">
        <f t="shared" si="1"/>
        <v>NHS111PS-202324-H1</v>
      </c>
      <c r="B1205" s="37" t="str">
        <f>VLOOKUP($A1205,Refs!$J$2:$K$15,2,FALSE)</f>
        <v>Apr'23 to Sep'23</v>
      </c>
      <c r="C1205" t="s">
        <v>537</v>
      </c>
      <c r="D1205" t="s">
        <v>3</v>
      </c>
      <c r="E1205" t="s">
        <v>509</v>
      </c>
      <c r="F1205" t="s">
        <v>4</v>
      </c>
      <c r="G1205" t="s">
        <v>510</v>
      </c>
      <c r="H1205" t="s">
        <v>293</v>
      </c>
      <c r="I1205" t="s">
        <v>294</v>
      </c>
      <c r="J1205">
        <v>2</v>
      </c>
      <c r="K1205">
        <v>194</v>
      </c>
    </row>
    <row r="1206" spans="1:11" x14ac:dyDescent="0.25">
      <c r="A1206" s="37" t="str">
        <f t="shared" si="1"/>
        <v>NHS111PS-202324-H1</v>
      </c>
      <c r="B1206" s="37" t="str">
        <f>VLOOKUP($A1206,Refs!$J$2:$K$15,2,FALSE)</f>
        <v>Apr'23 to Sep'23</v>
      </c>
      <c r="C1206" t="s">
        <v>537</v>
      </c>
      <c r="D1206" t="s">
        <v>3</v>
      </c>
      <c r="E1206" t="s">
        <v>509</v>
      </c>
      <c r="F1206" t="s">
        <v>4</v>
      </c>
      <c r="G1206" t="s">
        <v>510</v>
      </c>
      <c r="H1206" t="s">
        <v>293</v>
      </c>
      <c r="I1206" t="s">
        <v>294</v>
      </c>
      <c r="J1206" t="s">
        <v>495</v>
      </c>
      <c r="K1206">
        <v>107</v>
      </c>
    </row>
    <row r="1207" spans="1:11" x14ac:dyDescent="0.25">
      <c r="A1207" s="37" t="str">
        <f t="shared" si="1"/>
        <v>NHS111PS-202324-H1</v>
      </c>
      <c r="B1207" s="37" t="str">
        <f>VLOOKUP($A1207,Refs!$J$2:$K$15,2,FALSE)</f>
        <v>Apr'23 to Sep'23</v>
      </c>
      <c r="C1207" t="s">
        <v>537</v>
      </c>
      <c r="D1207" t="s">
        <v>3</v>
      </c>
      <c r="E1207" t="s">
        <v>509</v>
      </c>
      <c r="F1207" t="s">
        <v>4</v>
      </c>
      <c r="G1207" t="s">
        <v>510</v>
      </c>
      <c r="H1207" t="s">
        <v>293</v>
      </c>
      <c r="I1207" t="s">
        <v>294</v>
      </c>
      <c r="J1207" t="s">
        <v>496</v>
      </c>
      <c r="K1207">
        <v>36</v>
      </c>
    </row>
    <row r="1208" spans="1:11" x14ac:dyDescent="0.25">
      <c r="A1208" s="37" t="str">
        <f t="shared" si="1"/>
        <v>NHS111PS-202324-H1</v>
      </c>
      <c r="B1208" s="37" t="str">
        <f>VLOOKUP($A1208,Refs!$J$2:$K$15,2,FALSE)</f>
        <v>Apr'23 to Sep'23</v>
      </c>
      <c r="C1208" t="s">
        <v>537</v>
      </c>
      <c r="D1208" t="s">
        <v>3</v>
      </c>
      <c r="E1208" t="s">
        <v>509</v>
      </c>
      <c r="F1208" t="s">
        <v>4</v>
      </c>
      <c r="G1208" t="s">
        <v>510</v>
      </c>
      <c r="H1208" t="s">
        <v>293</v>
      </c>
      <c r="I1208" t="s">
        <v>294</v>
      </c>
      <c r="J1208" t="s">
        <v>497</v>
      </c>
      <c r="K1208">
        <v>12</v>
      </c>
    </row>
    <row r="1209" spans="1:11" x14ac:dyDescent="0.25">
      <c r="A1209" s="37" t="str">
        <f t="shared" si="1"/>
        <v>NHS111PS-202324-H1</v>
      </c>
      <c r="B1209" s="37" t="str">
        <f>VLOOKUP($A1209,Refs!$J$2:$K$15,2,FALSE)</f>
        <v>Apr'23 to Sep'23</v>
      </c>
      <c r="C1209" t="s">
        <v>537</v>
      </c>
      <c r="D1209" t="s">
        <v>3</v>
      </c>
      <c r="E1209" t="s">
        <v>509</v>
      </c>
      <c r="F1209" t="s">
        <v>4</v>
      </c>
      <c r="G1209" t="s">
        <v>510</v>
      </c>
      <c r="H1209" t="s">
        <v>293</v>
      </c>
      <c r="I1209" t="s">
        <v>294</v>
      </c>
      <c r="J1209" t="s">
        <v>498</v>
      </c>
      <c r="K1209">
        <v>7</v>
      </c>
    </row>
    <row r="1210" spans="1:11" x14ac:dyDescent="0.25">
      <c r="A1210" s="37" t="str">
        <f t="shared" si="1"/>
        <v>NHS111PS-202324-H1</v>
      </c>
      <c r="B1210" s="37" t="str">
        <f>VLOOKUP($A1210,Refs!$J$2:$K$15,2,FALSE)</f>
        <v>Apr'23 to Sep'23</v>
      </c>
      <c r="C1210" t="s">
        <v>537</v>
      </c>
      <c r="D1210" t="s">
        <v>3</v>
      </c>
      <c r="E1210" t="s">
        <v>509</v>
      </c>
      <c r="F1210" t="s">
        <v>4</v>
      </c>
      <c r="G1210" t="s">
        <v>510</v>
      </c>
      <c r="H1210" t="s">
        <v>293</v>
      </c>
      <c r="I1210" t="s">
        <v>294</v>
      </c>
      <c r="J1210" t="s">
        <v>499</v>
      </c>
      <c r="K1210">
        <v>28</v>
      </c>
    </row>
    <row r="1211" spans="1:11" x14ac:dyDescent="0.25">
      <c r="A1211" s="37" t="str">
        <f t="shared" si="1"/>
        <v>NHS111PS-202324-H1</v>
      </c>
      <c r="B1211" s="37" t="str">
        <f>VLOOKUP($A1211,Refs!$J$2:$K$15,2,FALSE)</f>
        <v>Apr'23 to Sep'23</v>
      </c>
      <c r="C1211" t="s">
        <v>537</v>
      </c>
      <c r="D1211" t="s">
        <v>3</v>
      </c>
      <c r="E1211" t="s">
        <v>509</v>
      </c>
      <c r="F1211" t="s">
        <v>4</v>
      </c>
      <c r="G1211" t="s">
        <v>510</v>
      </c>
      <c r="H1211" t="s">
        <v>293</v>
      </c>
      <c r="I1211" t="s">
        <v>294</v>
      </c>
      <c r="J1211" t="s">
        <v>500</v>
      </c>
      <c r="K1211">
        <v>4</v>
      </c>
    </row>
    <row r="1212" spans="1:11" x14ac:dyDescent="0.25">
      <c r="A1212" s="37" t="str">
        <f t="shared" si="1"/>
        <v>NHS111PS-202324-H1</v>
      </c>
      <c r="B1212" s="37" t="str">
        <f>VLOOKUP($A1212,Refs!$J$2:$K$15,2,FALSE)</f>
        <v>Apr'23 to Sep'23</v>
      </c>
      <c r="C1212" t="s">
        <v>537</v>
      </c>
      <c r="D1212" t="s">
        <v>3</v>
      </c>
      <c r="E1212" t="s">
        <v>509</v>
      </c>
      <c r="F1212" t="s">
        <v>4</v>
      </c>
      <c r="G1212" t="s">
        <v>510</v>
      </c>
      <c r="H1212" t="s">
        <v>293</v>
      </c>
      <c r="I1212" t="s">
        <v>294</v>
      </c>
      <c r="J1212" t="s">
        <v>501</v>
      </c>
      <c r="K1212">
        <v>49</v>
      </c>
    </row>
    <row r="1213" spans="1:11" x14ac:dyDescent="0.25">
      <c r="A1213" s="37" t="str">
        <f t="shared" si="1"/>
        <v>NHS111PS-202324-H1</v>
      </c>
      <c r="B1213" s="37" t="str">
        <f>VLOOKUP($A1213,Refs!$J$2:$K$15,2,FALSE)</f>
        <v>Apr'23 to Sep'23</v>
      </c>
      <c r="C1213" t="s">
        <v>537</v>
      </c>
      <c r="D1213" t="s">
        <v>3</v>
      </c>
      <c r="E1213" t="s">
        <v>509</v>
      </c>
      <c r="F1213" t="s">
        <v>4</v>
      </c>
      <c r="G1213" t="s">
        <v>510</v>
      </c>
      <c r="H1213" t="s">
        <v>293</v>
      </c>
      <c r="I1213" t="s">
        <v>294</v>
      </c>
      <c r="J1213" t="s">
        <v>502</v>
      </c>
      <c r="K1213">
        <v>30</v>
      </c>
    </row>
    <row r="1214" spans="1:11" x14ac:dyDescent="0.25">
      <c r="A1214" s="37" t="str">
        <f t="shared" si="1"/>
        <v>NHS111PS-202324-H1</v>
      </c>
      <c r="B1214" s="37" t="str">
        <f>VLOOKUP($A1214,Refs!$J$2:$K$15,2,FALSE)</f>
        <v>Apr'23 to Sep'23</v>
      </c>
      <c r="C1214" t="s">
        <v>537</v>
      </c>
      <c r="D1214" t="s">
        <v>3</v>
      </c>
      <c r="E1214" t="s">
        <v>509</v>
      </c>
      <c r="F1214" t="s">
        <v>4</v>
      </c>
      <c r="G1214" t="s">
        <v>510</v>
      </c>
      <c r="H1214" t="s">
        <v>293</v>
      </c>
      <c r="I1214" t="s">
        <v>294</v>
      </c>
      <c r="J1214" t="s">
        <v>503</v>
      </c>
      <c r="K1214">
        <v>5</v>
      </c>
    </row>
    <row r="1215" spans="1:11" x14ac:dyDescent="0.25">
      <c r="A1215" s="37" t="str">
        <f t="shared" si="1"/>
        <v>NHS111PS-202324-H1</v>
      </c>
      <c r="B1215" s="37" t="str">
        <f>VLOOKUP($A1215,Refs!$J$2:$K$15,2,FALSE)</f>
        <v>Apr'23 to Sep'23</v>
      </c>
      <c r="C1215" t="s">
        <v>537</v>
      </c>
      <c r="D1215" t="s">
        <v>3</v>
      </c>
      <c r="E1215" t="s">
        <v>509</v>
      </c>
      <c r="F1215" t="s">
        <v>4</v>
      </c>
      <c r="G1215" t="s">
        <v>510</v>
      </c>
      <c r="H1215" t="s">
        <v>293</v>
      </c>
      <c r="I1215" t="s">
        <v>294</v>
      </c>
      <c r="J1215" t="s">
        <v>504</v>
      </c>
      <c r="K1215">
        <v>39</v>
      </c>
    </row>
    <row r="1216" spans="1:11" x14ac:dyDescent="0.25">
      <c r="A1216" s="37" t="str">
        <f t="shared" si="1"/>
        <v>NHS111PS-202324-H1</v>
      </c>
      <c r="B1216" s="37" t="str">
        <f>VLOOKUP($A1216,Refs!$J$2:$K$15,2,FALSE)</f>
        <v>Apr'23 to Sep'23</v>
      </c>
      <c r="C1216" t="s">
        <v>537</v>
      </c>
      <c r="D1216" t="s">
        <v>3</v>
      </c>
      <c r="E1216" t="s">
        <v>509</v>
      </c>
      <c r="F1216" t="s">
        <v>4</v>
      </c>
      <c r="G1216" t="s">
        <v>510</v>
      </c>
      <c r="H1216" t="s">
        <v>293</v>
      </c>
      <c r="I1216" t="s">
        <v>294</v>
      </c>
      <c r="J1216" t="s">
        <v>505</v>
      </c>
      <c r="K1216">
        <v>14</v>
      </c>
    </row>
    <row r="1217" spans="1:11" x14ac:dyDescent="0.25">
      <c r="A1217" s="37" t="str">
        <f t="shared" si="1"/>
        <v>NHS111PS-202324-H1</v>
      </c>
      <c r="B1217" s="37" t="str">
        <f>VLOOKUP($A1217,Refs!$J$2:$K$15,2,FALSE)</f>
        <v>Apr'23 to Sep'23</v>
      </c>
      <c r="C1217" t="s">
        <v>537</v>
      </c>
      <c r="D1217" t="s">
        <v>3</v>
      </c>
      <c r="E1217" t="s">
        <v>509</v>
      </c>
      <c r="F1217" t="s">
        <v>4</v>
      </c>
      <c r="G1217" t="s">
        <v>510</v>
      </c>
      <c r="H1217" t="s">
        <v>293</v>
      </c>
      <c r="I1217" t="s">
        <v>294</v>
      </c>
      <c r="J1217" t="s">
        <v>506</v>
      </c>
      <c r="K1217">
        <v>14</v>
      </c>
    </row>
    <row r="1218" spans="1:11" x14ac:dyDescent="0.25">
      <c r="A1218" s="37" t="str">
        <f t="shared" si="1"/>
        <v>NHS111PS-202324-H1</v>
      </c>
      <c r="B1218" s="37" t="str">
        <f>VLOOKUP($A1218,Refs!$J$2:$K$15,2,FALSE)</f>
        <v>Apr'23 to Sep'23</v>
      </c>
      <c r="C1218" t="s">
        <v>537</v>
      </c>
      <c r="D1218" t="s">
        <v>3</v>
      </c>
      <c r="E1218" t="s">
        <v>509</v>
      </c>
      <c r="F1218" t="s">
        <v>4</v>
      </c>
      <c r="G1218" t="s">
        <v>510</v>
      </c>
      <c r="H1218" t="s">
        <v>293</v>
      </c>
      <c r="I1218" t="s">
        <v>294</v>
      </c>
      <c r="J1218" t="s">
        <v>507</v>
      </c>
      <c r="K1218">
        <v>14</v>
      </c>
    </row>
    <row r="1219" spans="1:11" x14ac:dyDescent="0.25">
      <c r="A1219" s="37" t="str">
        <f t="shared" si="1"/>
        <v>NHS111PS-202324-H1</v>
      </c>
      <c r="B1219" s="37" t="str">
        <f>VLOOKUP($A1219,Refs!$J$2:$K$15,2,FALSE)</f>
        <v>Apr'23 to Sep'23</v>
      </c>
      <c r="C1219" t="s">
        <v>537</v>
      </c>
      <c r="D1219" t="s">
        <v>3</v>
      </c>
      <c r="E1219" t="s">
        <v>509</v>
      </c>
      <c r="F1219" t="s">
        <v>4</v>
      </c>
      <c r="G1219" t="s">
        <v>510</v>
      </c>
      <c r="H1219" t="s">
        <v>293</v>
      </c>
      <c r="I1219" t="s">
        <v>294</v>
      </c>
      <c r="J1219" t="s">
        <v>508</v>
      </c>
      <c r="K1219">
        <v>2</v>
      </c>
    </row>
    <row r="1220" spans="1:11" x14ac:dyDescent="0.25">
      <c r="A1220" s="37" t="str">
        <f t="shared" si="1"/>
        <v>NHS111PS-202324-H1</v>
      </c>
      <c r="B1220" s="37" t="str">
        <f>VLOOKUP($A1220,Refs!$J$2:$K$15,2,FALSE)</f>
        <v>Apr'23 to Sep'23</v>
      </c>
      <c r="C1220" t="s">
        <v>537</v>
      </c>
      <c r="D1220" t="s">
        <v>3</v>
      </c>
      <c r="E1220" t="s">
        <v>509</v>
      </c>
      <c r="F1220" t="s">
        <v>4</v>
      </c>
      <c r="G1220" t="s">
        <v>510</v>
      </c>
      <c r="H1220" t="s">
        <v>291</v>
      </c>
      <c r="I1220" t="s">
        <v>292</v>
      </c>
      <c r="J1220">
        <v>1</v>
      </c>
      <c r="K1220">
        <v>1824</v>
      </c>
    </row>
    <row r="1221" spans="1:11" x14ac:dyDescent="0.25">
      <c r="A1221" s="37" t="str">
        <f t="shared" si="1"/>
        <v>NHS111PS-202324-H1</v>
      </c>
      <c r="B1221" s="37" t="str">
        <f>VLOOKUP($A1221,Refs!$J$2:$K$15,2,FALSE)</f>
        <v>Apr'23 to Sep'23</v>
      </c>
      <c r="C1221" t="s">
        <v>537</v>
      </c>
      <c r="D1221" t="s">
        <v>3</v>
      </c>
      <c r="E1221" t="s">
        <v>509</v>
      </c>
      <c r="F1221" t="s">
        <v>4</v>
      </c>
      <c r="G1221" t="s">
        <v>510</v>
      </c>
      <c r="H1221" t="s">
        <v>291</v>
      </c>
      <c r="I1221" t="s">
        <v>292</v>
      </c>
      <c r="J1221">
        <v>2</v>
      </c>
      <c r="K1221">
        <v>208</v>
      </c>
    </row>
    <row r="1222" spans="1:11" x14ac:dyDescent="0.25">
      <c r="A1222" s="37" t="str">
        <f t="shared" si="1"/>
        <v>NHS111PS-202324-H1</v>
      </c>
      <c r="B1222" s="37" t="str">
        <f>VLOOKUP($A1222,Refs!$J$2:$K$15,2,FALSE)</f>
        <v>Apr'23 to Sep'23</v>
      </c>
      <c r="C1222" t="s">
        <v>537</v>
      </c>
      <c r="D1222" t="s">
        <v>3</v>
      </c>
      <c r="E1222" t="s">
        <v>509</v>
      </c>
      <c r="F1222" t="s">
        <v>4</v>
      </c>
      <c r="G1222" t="s">
        <v>510</v>
      </c>
      <c r="H1222" t="s">
        <v>291</v>
      </c>
      <c r="I1222" t="s">
        <v>292</v>
      </c>
      <c r="J1222" t="s">
        <v>495</v>
      </c>
      <c r="K1222">
        <v>98</v>
      </c>
    </row>
    <row r="1223" spans="1:11" x14ac:dyDescent="0.25">
      <c r="A1223" s="37" t="str">
        <f t="shared" si="1"/>
        <v>NHS111PS-202324-H1</v>
      </c>
      <c r="B1223" s="37" t="str">
        <f>VLOOKUP($A1223,Refs!$J$2:$K$15,2,FALSE)</f>
        <v>Apr'23 to Sep'23</v>
      </c>
      <c r="C1223" t="s">
        <v>537</v>
      </c>
      <c r="D1223" t="s">
        <v>3</v>
      </c>
      <c r="E1223" t="s">
        <v>509</v>
      </c>
      <c r="F1223" t="s">
        <v>4</v>
      </c>
      <c r="G1223" t="s">
        <v>510</v>
      </c>
      <c r="H1223" t="s">
        <v>291</v>
      </c>
      <c r="I1223" t="s">
        <v>292</v>
      </c>
      <c r="J1223" t="s">
        <v>496</v>
      </c>
      <c r="K1223">
        <v>52</v>
      </c>
    </row>
    <row r="1224" spans="1:11" x14ac:dyDescent="0.25">
      <c r="A1224" s="37" t="str">
        <f t="shared" si="1"/>
        <v>NHS111PS-202324-H1</v>
      </c>
      <c r="B1224" s="37" t="str">
        <f>VLOOKUP($A1224,Refs!$J$2:$K$15,2,FALSE)</f>
        <v>Apr'23 to Sep'23</v>
      </c>
      <c r="C1224" t="s">
        <v>537</v>
      </c>
      <c r="D1224" t="s">
        <v>3</v>
      </c>
      <c r="E1224" t="s">
        <v>509</v>
      </c>
      <c r="F1224" t="s">
        <v>4</v>
      </c>
      <c r="G1224" t="s">
        <v>510</v>
      </c>
      <c r="H1224" t="s">
        <v>291</v>
      </c>
      <c r="I1224" t="s">
        <v>292</v>
      </c>
      <c r="J1224" t="s">
        <v>497</v>
      </c>
      <c r="K1224">
        <v>19</v>
      </c>
    </row>
    <row r="1225" spans="1:11" x14ac:dyDescent="0.25">
      <c r="A1225" s="37" t="str">
        <f t="shared" si="1"/>
        <v>NHS111PS-202324-H1</v>
      </c>
      <c r="B1225" s="37" t="str">
        <f>VLOOKUP($A1225,Refs!$J$2:$K$15,2,FALSE)</f>
        <v>Apr'23 to Sep'23</v>
      </c>
      <c r="C1225" t="s">
        <v>537</v>
      </c>
      <c r="D1225" t="s">
        <v>3</v>
      </c>
      <c r="E1225" t="s">
        <v>509</v>
      </c>
      <c r="F1225" t="s">
        <v>4</v>
      </c>
      <c r="G1225" t="s">
        <v>510</v>
      </c>
      <c r="H1225" t="s">
        <v>291</v>
      </c>
      <c r="I1225" t="s">
        <v>292</v>
      </c>
      <c r="J1225" t="s">
        <v>498</v>
      </c>
      <c r="K1225">
        <v>12</v>
      </c>
    </row>
    <row r="1226" spans="1:11" x14ac:dyDescent="0.25">
      <c r="A1226" s="37" t="str">
        <f t="shared" si="1"/>
        <v>NHS111PS-202324-H1</v>
      </c>
      <c r="B1226" s="37" t="str">
        <f>VLOOKUP($A1226,Refs!$J$2:$K$15,2,FALSE)</f>
        <v>Apr'23 to Sep'23</v>
      </c>
      <c r="C1226" t="s">
        <v>537</v>
      </c>
      <c r="D1226" t="s">
        <v>3</v>
      </c>
      <c r="E1226" t="s">
        <v>509</v>
      </c>
      <c r="F1226" t="s">
        <v>4</v>
      </c>
      <c r="G1226" t="s">
        <v>510</v>
      </c>
      <c r="H1226" t="s">
        <v>291</v>
      </c>
      <c r="I1226" t="s">
        <v>292</v>
      </c>
      <c r="J1226" t="s">
        <v>499</v>
      </c>
      <c r="K1226">
        <v>19</v>
      </c>
    </row>
    <row r="1227" spans="1:11" x14ac:dyDescent="0.25">
      <c r="A1227" s="37" t="str">
        <f t="shared" si="1"/>
        <v>NHS111PS-202324-H1</v>
      </c>
      <c r="B1227" s="37" t="str">
        <f>VLOOKUP($A1227,Refs!$J$2:$K$15,2,FALSE)</f>
        <v>Apr'23 to Sep'23</v>
      </c>
      <c r="C1227" t="s">
        <v>537</v>
      </c>
      <c r="D1227" t="s">
        <v>3</v>
      </c>
      <c r="E1227" t="s">
        <v>509</v>
      </c>
      <c r="F1227" t="s">
        <v>4</v>
      </c>
      <c r="G1227" t="s">
        <v>510</v>
      </c>
      <c r="H1227" t="s">
        <v>291</v>
      </c>
      <c r="I1227" t="s">
        <v>292</v>
      </c>
      <c r="J1227" t="s">
        <v>500</v>
      </c>
      <c r="K1227">
        <v>8</v>
      </c>
    </row>
    <row r="1228" spans="1:11" x14ac:dyDescent="0.25">
      <c r="A1228" s="37" t="str">
        <f t="shared" si="1"/>
        <v>NHS111PS-202324-H1</v>
      </c>
      <c r="B1228" s="37" t="str">
        <f>VLOOKUP($A1228,Refs!$J$2:$K$15,2,FALSE)</f>
        <v>Apr'23 to Sep'23</v>
      </c>
      <c r="C1228" t="s">
        <v>537</v>
      </c>
      <c r="D1228" t="s">
        <v>3</v>
      </c>
      <c r="E1228" t="s">
        <v>509</v>
      </c>
      <c r="F1228" t="s">
        <v>4</v>
      </c>
      <c r="G1228" t="s">
        <v>510</v>
      </c>
      <c r="H1228" t="s">
        <v>291</v>
      </c>
      <c r="I1228" t="s">
        <v>292</v>
      </c>
      <c r="J1228" t="s">
        <v>501</v>
      </c>
      <c r="K1228">
        <v>52</v>
      </c>
    </row>
    <row r="1229" spans="1:11" x14ac:dyDescent="0.25">
      <c r="A1229" s="37" t="str">
        <f t="shared" si="1"/>
        <v>NHS111PS-202324-H1</v>
      </c>
      <c r="B1229" s="37" t="str">
        <f>VLOOKUP($A1229,Refs!$J$2:$K$15,2,FALSE)</f>
        <v>Apr'23 to Sep'23</v>
      </c>
      <c r="C1229" t="s">
        <v>537</v>
      </c>
      <c r="D1229" t="s">
        <v>3</v>
      </c>
      <c r="E1229" t="s">
        <v>509</v>
      </c>
      <c r="F1229" t="s">
        <v>4</v>
      </c>
      <c r="G1229" t="s">
        <v>510</v>
      </c>
      <c r="H1229" t="s">
        <v>291</v>
      </c>
      <c r="I1229" t="s">
        <v>292</v>
      </c>
      <c r="J1229" t="s">
        <v>502</v>
      </c>
      <c r="K1229">
        <v>39</v>
      </c>
    </row>
    <row r="1230" spans="1:11" x14ac:dyDescent="0.25">
      <c r="A1230" s="37" t="str">
        <f t="shared" si="1"/>
        <v>NHS111PS-202324-H1</v>
      </c>
      <c r="B1230" s="37" t="str">
        <f>VLOOKUP($A1230,Refs!$J$2:$K$15,2,FALSE)</f>
        <v>Apr'23 to Sep'23</v>
      </c>
      <c r="C1230" t="s">
        <v>537</v>
      </c>
      <c r="D1230" t="s">
        <v>3</v>
      </c>
      <c r="E1230" t="s">
        <v>509</v>
      </c>
      <c r="F1230" t="s">
        <v>4</v>
      </c>
      <c r="G1230" t="s">
        <v>510</v>
      </c>
      <c r="H1230" t="s">
        <v>291</v>
      </c>
      <c r="I1230" t="s">
        <v>292</v>
      </c>
      <c r="J1230" t="s">
        <v>503</v>
      </c>
      <c r="K1230">
        <v>8</v>
      </c>
    </row>
    <row r="1231" spans="1:11" x14ac:dyDescent="0.25">
      <c r="A1231" s="37" t="str">
        <f t="shared" si="1"/>
        <v>NHS111PS-202324-H1</v>
      </c>
      <c r="B1231" s="37" t="str">
        <f>VLOOKUP($A1231,Refs!$J$2:$K$15,2,FALSE)</f>
        <v>Apr'23 to Sep'23</v>
      </c>
      <c r="C1231" t="s">
        <v>537</v>
      </c>
      <c r="D1231" t="s">
        <v>3</v>
      </c>
      <c r="E1231" t="s">
        <v>509</v>
      </c>
      <c r="F1231" t="s">
        <v>4</v>
      </c>
      <c r="G1231" t="s">
        <v>510</v>
      </c>
      <c r="H1231" t="s">
        <v>291</v>
      </c>
      <c r="I1231" t="s">
        <v>292</v>
      </c>
      <c r="J1231" t="s">
        <v>504</v>
      </c>
      <c r="K1231">
        <v>31</v>
      </c>
    </row>
    <row r="1232" spans="1:11" x14ac:dyDescent="0.25">
      <c r="A1232" s="37" t="str">
        <f t="shared" si="1"/>
        <v>NHS111PS-202324-H1</v>
      </c>
      <c r="B1232" s="37" t="str">
        <f>VLOOKUP($A1232,Refs!$J$2:$K$15,2,FALSE)</f>
        <v>Apr'23 to Sep'23</v>
      </c>
      <c r="C1232" t="s">
        <v>537</v>
      </c>
      <c r="D1232" t="s">
        <v>3</v>
      </c>
      <c r="E1232" t="s">
        <v>509</v>
      </c>
      <c r="F1232" t="s">
        <v>4</v>
      </c>
      <c r="G1232" t="s">
        <v>510</v>
      </c>
      <c r="H1232" t="s">
        <v>291</v>
      </c>
      <c r="I1232" t="s">
        <v>292</v>
      </c>
      <c r="J1232" t="s">
        <v>505</v>
      </c>
      <c r="K1232">
        <v>12</v>
      </c>
    </row>
    <row r="1233" spans="1:11" x14ac:dyDescent="0.25">
      <c r="A1233" s="37" t="str">
        <f t="shared" si="1"/>
        <v>NHS111PS-202324-H1</v>
      </c>
      <c r="B1233" s="37" t="str">
        <f>VLOOKUP($A1233,Refs!$J$2:$K$15,2,FALSE)</f>
        <v>Apr'23 to Sep'23</v>
      </c>
      <c r="C1233" t="s">
        <v>537</v>
      </c>
      <c r="D1233" t="s">
        <v>3</v>
      </c>
      <c r="E1233" t="s">
        <v>509</v>
      </c>
      <c r="F1233" t="s">
        <v>4</v>
      </c>
      <c r="G1233" t="s">
        <v>510</v>
      </c>
      <c r="H1233" t="s">
        <v>291</v>
      </c>
      <c r="I1233" t="s">
        <v>292</v>
      </c>
      <c r="J1233" t="s">
        <v>506</v>
      </c>
      <c r="K1233">
        <v>12</v>
      </c>
    </row>
    <row r="1234" spans="1:11" x14ac:dyDescent="0.25">
      <c r="A1234" s="37" t="str">
        <f t="shared" si="1"/>
        <v>NHS111PS-202324-H1</v>
      </c>
      <c r="B1234" s="37" t="str">
        <f>VLOOKUP($A1234,Refs!$J$2:$K$15,2,FALSE)</f>
        <v>Apr'23 to Sep'23</v>
      </c>
      <c r="C1234" t="s">
        <v>537</v>
      </c>
      <c r="D1234" t="s">
        <v>3</v>
      </c>
      <c r="E1234" t="s">
        <v>509</v>
      </c>
      <c r="F1234" t="s">
        <v>4</v>
      </c>
      <c r="G1234" t="s">
        <v>510</v>
      </c>
      <c r="H1234" t="s">
        <v>291</v>
      </c>
      <c r="I1234" t="s">
        <v>292</v>
      </c>
      <c r="J1234" t="s">
        <v>507</v>
      </c>
      <c r="K1234">
        <v>9</v>
      </c>
    </row>
    <row r="1235" spans="1:11" x14ac:dyDescent="0.25">
      <c r="A1235" s="37" t="str">
        <f t="shared" si="1"/>
        <v>NHS111PS-202324-H1</v>
      </c>
      <c r="B1235" s="37" t="str">
        <f>VLOOKUP($A1235,Refs!$J$2:$K$15,2,FALSE)</f>
        <v>Apr'23 to Sep'23</v>
      </c>
      <c r="C1235" t="s">
        <v>537</v>
      </c>
      <c r="D1235" t="s">
        <v>3</v>
      </c>
      <c r="E1235" t="s">
        <v>509</v>
      </c>
      <c r="F1235" t="s">
        <v>4</v>
      </c>
      <c r="G1235" t="s">
        <v>510</v>
      </c>
      <c r="H1235" t="s">
        <v>291</v>
      </c>
      <c r="I1235" t="s">
        <v>292</v>
      </c>
      <c r="J1235" t="s">
        <v>508</v>
      </c>
      <c r="K1235">
        <v>2</v>
      </c>
    </row>
    <row r="1236" spans="1:11" x14ac:dyDescent="0.25">
      <c r="A1236" s="37" t="str">
        <f t="shared" si="1"/>
        <v>NHS111PS-202324-H1</v>
      </c>
      <c r="B1236" s="37" t="str">
        <f>VLOOKUP($A1236,Refs!$J$2:$K$15,2,FALSE)</f>
        <v>Apr'23 to Sep'23</v>
      </c>
      <c r="C1236" t="s">
        <v>537</v>
      </c>
      <c r="D1236" t="s">
        <v>3</v>
      </c>
      <c r="E1236" t="s">
        <v>509</v>
      </c>
      <c r="F1236" t="s">
        <v>4</v>
      </c>
      <c r="G1236" t="s">
        <v>510</v>
      </c>
      <c r="H1236" t="s">
        <v>289</v>
      </c>
      <c r="I1236" t="s">
        <v>290</v>
      </c>
      <c r="J1236">
        <v>1</v>
      </c>
      <c r="K1236">
        <v>1827</v>
      </c>
    </row>
    <row r="1237" spans="1:11" x14ac:dyDescent="0.25">
      <c r="A1237" s="37" t="str">
        <f t="shared" si="1"/>
        <v>NHS111PS-202324-H1</v>
      </c>
      <c r="B1237" s="37" t="str">
        <f>VLOOKUP($A1237,Refs!$J$2:$K$15,2,FALSE)</f>
        <v>Apr'23 to Sep'23</v>
      </c>
      <c r="C1237" t="s">
        <v>537</v>
      </c>
      <c r="D1237" t="s">
        <v>3</v>
      </c>
      <c r="E1237" t="s">
        <v>509</v>
      </c>
      <c r="F1237" t="s">
        <v>4</v>
      </c>
      <c r="G1237" t="s">
        <v>510</v>
      </c>
      <c r="H1237" t="s">
        <v>289</v>
      </c>
      <c r="I1237" t="s">
        <v>290</v>
      </c>
      <c r="J1237">
        <v>2</v>
      </c>
      <c r="K1237">
        <v>174</v>
      </c>
    </row>
    <row r="1238" spans="1:11" x14ac:dyDescent="0.25">
      <c r="A1238" s="37" t="str">
        <f t="shared" si="1"/>
        <v>NHS111PS-202324-H1</v>
      </c>
      <c r="B1238" s="37" t="str">
        <f>VLOOKUP($A1238,Refs!$J$2:$K$15,2,FALSE)</f>
        <v>Apr'23 to Sep'23</v>
      </c>
      <c r="C1238" t="s">
        <v>537</v>
      </c>
      <c r="D1238" t="s">
        <v>3</v>
      </c>
      <c r="E1238" t="s">
        <v>509</v>
      </c>
      <c r="F1238" t="s">
        <v>4</v>
      </c>
      <c r="G1238" t="s">
        <v>510</v>
      </c>
      <c r="H1238" t="s">
        <v>289</v>
      </c>
      <c r="I1238" t="s">
        <v>290</v>
      </c>
      <c r="J1238" t="s">
        <v>495</v>
      </c>
      <c r="K1238">
        <v>94</v>
      </c>
    </row>
    <row r="1239" spans="1:11" x14ac:dyDescent="0.25">
      <c r="A1239" s="37" t="str">
        <f t="shared" si="1"/>
        <v>NHS111PS-202324-H1</v>
      </c>
      <c r="B1239" s="37" t="str">
        <f>VLOOKUP($A1239,Refs!$J$2:$K$15,2,FALSE)</f>
        <v>Apr'23 to Sep'23</v>
      </c>
      <c r="C1239" t="s">
        <v>537</v>
      </c>
      <c r="D1239" t="s">
        <v>3</v>
      </c>
      <c r="E1239" t="s">
        <v>509</v>
      </c>
      <c r="F1239" t="s">
        <v>4</v>
      </c>
      <c r="G1239" t="s">
        <v>510</v>
      </c>
      <c r="H1239" t="s">
        <v>289</v>
      </c>
      <c r="I1239" t="s">
        <v>290</v>
      </c>
      <c r="J1239" t="s">
        <v>496</v>
      </c>
      <c r="K1239">
        <v>29</v>
      </c>
    </row>
    <row r="1240" spans="1:11" x14ac:dyDescent="0.25">
      <c r="A1240" s="37" t="str">
        <f t="shared" si="1"/>
        <v>NHS111PS-202324-H1</v>
      </c>
      <c r="B1240" s="37" t="str">
        <f>VLOOKUP($A1240,Refs!$J$2:$K$15,2,FALSE)</f>
        <v>Apr'23 to Sep'23</v>
      </c>
      <c r="C1240" t="s">
        <v>537</v>
      </c>
      <c r="D1240" t="s">
        <v>3</v>
      </c>
      <c r="E1240" t="s">
        <v>509</v>
      </c>
      <c r="F1240" t="s">
        <v>4</v>
      </c>
      <c r="G1240" t="s">
        <v>510</v>
      </c>
      <c r="H1240" t="s">
        <v>289</v>
      </c>
      <c r="I1240" t="s">
        <v>290</v>
      </c>
      <c r="J1240" t="s">
        <v>497</v>
      </c>
      <c r="K1240">
        <v>9</v>
      </c>
    </row>
    <row r="1241" spans="1:11" x14ac:dyDescent="0.25">
      <c r="A1241" s="37" t="str">
        <f t="shared" si="1"/>
        <v>NHS111PS-202324-H1</v>
      </c>
      <c r="B1241" s="37" t="str">
        <f>VLOOKUP($A1241,Refs!$J$2:$K$15,2,FALSE)</f>
        <v>Apr'23 to Sep'23</v>
      </c>
      <c r="C1241" t="s">
        <v>537</v>
      </c>
      <c r="D1241" t="s">
        <v>3</v>
      </c>
      <c r="E1241" t="s">
        <v>509</v>
      </c>
      <c r="F1241" t="s">
        <v>4</v>
      </c>
      <c r="G1241" t="s">
        <v>510</v>
      </c>
      <c r="H1241" t="s">
        <v>289</v>
      </c>
      <c r="I1241" t="s">
        <v>290</v>
      </c>
      <c r="J1241" t="s">
        <v>498</v>
      </c>
      <c r="K1241">
        <v>11</v>
      </c>
    </row>
    <row r="1242" spans="1:11" x14ac:dyDescent="0.25">
      <c r="A1242" s="37" t="str">
        <f t="shared" si="1"/>
        <v>NHS111PS-202324-H1</v>
      </c>
      <c r="B1242" s="37" t="str">
        <f>VLOOKUP($A1242,Refs!$J$2:$K$15,2,FALSE)</f>
        <v>Apr'23 to Sep'23</v>
      </c>
      <c r="C1242" t="s">
        <v>537</v>
      </c>
      <c r="D1242" t="s">
        <v>3</v>
      </c>
      <c r="E1242" t="s">
        <v>509</v>
      </c>
      <c r="F1242" t="s">
        <v>4</v>
      </c>
      <c r="G1242" t="s">
        <v>510</v>
      </c>
      <c r="H1242" t="s">
        <v>289</v>
      </c>
      <c r="I1242" t="s">
        <v>290</v>
      </c>
      <c r="J1242" t="s">
        <v>499</v>
      </c>
      <c r="K1242">
        <v>22</v>
      </c>
    </row>
    <row r="1243" spans="1:11" x14ac:dyDescent="0.25">
      <c r="A1243" s="37" t="str">
        <f t="shared" si="1"/>
        <v>NHS111PS-202324-H1</v>
      </c>
      <c r="B1243" s="37" t="str">
        <f>VLOOKUP($A1243,Refs!$J$2:$K$15,2,FALSE)</f>
        <v>Apr'23 to Sep'23</v>
      </c>
      <c r="C1243" t="s">
        <v>537</v>
      </c>
      <c r="D1243" t="s">
        <v>3</v>
      </c>
      <c r="E1243" t="s">
        <v>509</v>
      </c>
      <c r="F1243" t="s">
        <v>4</v>
      </c>
      <c r="G1243" t="s">
        <v>510</v>
      </c>
      <c r="H1243" t="s">
        <v>289</v>
      </c>
      <c r="I1243" t="s">
        <v>290</v>
      </c>
      <c r="J1243" t="s">
        <v>500</v>
      </c>
      <c r="K1243">
        <v>9</v>
      </c>
    </row>
    <row r="1244" spans="1:11" x14ac:dyDescent="0.25">
      <c r="A1244" s="37" t="str">
        <f t="shared" si="1"/>
        <v>NHS111PS-202324-H1</v>
      </c>
      <c r="B1244" s="37" t="str">
        <f>VLOOKUP($A1244,Refs!$J$2:$K$15,2,FALSE)</f>
        <v>Apr'23 to Sep'23</v>
      </c>
      <c r="C1244" t="s">
        <v>537</v>
      </c>
      <c r="D1244" t="s">
        <v>3</v>
      </c>
      <c r="E1244" t="s">
        <v>509</v>
      </c>
      <c r="F1244" t="s">
        <v>4</v>
      </c>
      <c r="G1244" t="s">
        <v>510</v>
      </c>
      <c r="H1244" t="s">
        <v>289</v>
      </c>
      <c r="I1244" t="s">
        <v>290</v>
      </c>
      <c r="J1244" t="s">
        <v>501</v>
      </c>
      <c r="K1244">
        <v>48</v>
      </c>
    </row>
    <row r="1245" spans="1:11" x14ac:dyDescent="0.25">
      <c r="A1245" s="37" t="str">
        <f t="shared" si="1"/>
        <v>NHS111PS-202324-H1</v>
      </c>
      <c r="B1245" s="37" t="str">
        <f>VLOOKUP($A1245,Refs!$J$2:$K$15,2,FALSE)</f>
        <v>Apr'23 to Sep'23</v>
      </c>
      <c r="C1245" t="s">
        <v>537</v>
      </c>
      <c r="D1245" t="s">
        <v>3</v>
      </c>
      <c r="E1245" t="s">
        <v>509</v>
      </c>
      <c r="F1245" t="s">
        <v>4</v>
      </c>
      <c r="G1245" t="s">
        <v>510</v>
      </c>
      <c r="H1245" t="s">
        <v>289</v>
      </c>
      <c r="I1245" t="s">
        <v>290</v>
      </c>
      <c r="J1245" t="s">
        <v>502</v>
      </c>
      <c r="K1245">
        <v>40</v>
      </c>
    </row>
    <row r="1246" spans="1:11" x14ac:dyDescent="0.25">
      <c r="A1246" s="37" t="str">
        <f t="shared" si="1"/>
        <v>NHS111PS-202324-H1</v>
      </c>
      <c r="B1246" s="37" t="str">
        <f>VLOOKUP($A1246,Refs!$J$2:$K$15,2,FALSE)</f>
        <v>Apr'23 to Sep'23</v>
      </c>
      <c r="C1246" t="s">
        <v>537</v>
      </c>
      <c r="D1246" t="s">
        <v>3</v>
      </c>
      <c r="E1246" t="s">
        <v>509</v>
      </c>
      <c r="F1246" t="s">
        <v>4</v>
      </c>
      <c r="G1246" t="s">
        <v>510</v>
      </c>
      <c r="H1246" t="s">
        <v>289</v>
      </c>
      <c r="I1246" t="s">
        <v>290</v>
      </c>
      <c r="J1246" t="s">
        <v>503</v>
      </c>
      <c r="K1246">
        <v>6</v>
      </c>
    </row>
    <row r="1247" spans="1:11" x14ac:dyDescent="0.25">
      <c r="A1247" s="37" t="str">
        <f t="shared" si="1"/>
        <v>NHS111PS-202324-H1</v>
      </c>
      <c r="B1247" s="37" t="str">
        <f>VLOOKUP($A1247,Refs!$J$2:$K$15,2,FALSE)</f>
        <v>Apr'23 to Sep'23</v>
      </c>
      <c r="C1247" t="s">
        <v>537</v>
      </c>
      <c r="D1247" t="s">
        <v>3</v>
      </c>
      <c r="E1247" t="s">
        <v>509</v>
      </c>
      <c r="F1247" t="s">
        <v>4</v>
      </c>
      <c r="G1247" t="s">
        <v>510</v>
      </c>
      <c r="H1247" t="s">
        <v>289</v>
      </c>
      <c r="I1247" t="s">
        <v>290</v>
      </c>
      <c r="J1247" t="s">
        <v>504</v>
      </c>
      <c r="K1247">
        <v>18</v>
      </c>
    </row>
    <row r="1248" spans="1:11" x14ac:dyDescent="0.25">
      <c r="A1248" s="37" t="str">
        <f t="shared" si="1"/>
        <v>NHS111PS-202324-H1</v>
      </c>
      <c r="B1248" s="37" t="str">
        <f>VLOOKUP($A1248,Refs!$J$2:$K$15,2,FALSE)</f>
        <v>Apr'23 to Sep'23</v>
      </c>
      <c r="C1248" t="s">
        <v>537</v>
      </c>
      <c r="D1248" t="s">
        <v>3</v>
      </c>
      <c r="E1248" t="s">
        <v>509</v>
      </c>
      <c r="F1248" t="s">
        <v>4</v>
      </c>
      <c r="G1248" t="s">
        <v>510</v>
      </c>
      <c r="H1248" t="s">
        <v>289</v>
      </c>
      <c r="I1248" t="s">
        <v>290</v>
      </c>
      <c r="J1248" t="s">
        <v>505</v>
      </c>
      <c r="K1248">
        <v>9</v>
      </c>
    </row>
    <row r="1249" spans="1:11" x14ac:dyDescent="0.25">
      <c r="A1249" s="37" t="str">
        <f t="shared" si="1"/>
        <v>NHS111PS-202324-H1</v>
      </c>
      <c r="B1249" s="37" t="str">
        <f>VLOOKUP($A1249,Refs!$J$2:$K$15,2,FALSE)</f>
        <v>Apr'23 to Sep'23</v>
      </c>
      <c r="C1249" t="s">
        <v>537</v>
      </c>
      <c r="D1249" t="s">
        <v>3</v>
      </c>
      <c r="E1249" t="s">
        <v>509</v>
      </c>
      <c r="F1249" t="s">
        <v>4</v>
      </c>
      <c r="G1249" t="s">
        <v>510</v>
      </c>
      <c r="H1249" t="s">
        <v>289</v>
      </c>
      <c r="I1249" t="s">
        <v>290</v>
      </c>
      <c r="J1249" t="s">
        <v>506</v>
      </c>
      <c r="K1249">
        <v>9</v>
      </c>
    </row>
    <row r="1250" spans="1:11" x14ac:dyDescent="0.25">
      <c r="A1250" s="37" t="str">
        <f t="shared" si="1"/>
        <v>NHS111PS-202324-H1</v>
      </c>
      <c r="B1250" s="37" t="str">
        <f>VLOOKUP($A1250,Refs!$J$2:$K$15,2,FALSE)</f>
        <v>Apr'23 to Sep'23</v>
      </c>
      <c r="C1250" t="s">
        <v>537</v>
      </c>
      <c r="D1250" t="s">
        <v>3</v>
      </c>
      <c r="E1250" t="s">
        <v>509</v>
      </c>
      <c r="F1250" t="s">
        <v>4</v>
      </c>
      <c r="G1250" t="s">
        <v>510</v>
      </c>
      <c r="H1250" t="s">
        <v>289</v>
      </c>
      <c r="I1250" t="s">
        <v>290</v>
      </c>
      <c r="J1250" t="s">
        <v>507</v>
      </c>
      <c r="K1250">
        <v>8</v>
      </c>
    </row>
    <row r="1251" spans="1:11" x14ac:dyDescent="0.25">
      <c r="A1251" s="37" t="str">
        <f t="shared" si="1"/>
        <v>NHS111PS-202324-H1</v>
      </c>
      <c r="B1251" s="37" t="str">
        <f>VLOOKUP($A1251,Refs!$J$2:$K$15,2,FALSE)</f>
        <v>Apr'23 to Sep'23</v>
      </c>
      <c r="C1251" t="s">
        <v>537</v>
      </c>
      <c r="D1251" t="s">
        <v>3</v>
      </c>
      <c r="E1251" t="s">
        <v>509</v>
      </c>
      <c r="F1251" t="s">
        <v>4</v>
      </c>
      <c r="G1251" t="s">
        <v>510</v>
      </c>
      <c r="H1251" t="s">
        <v>289</v>
      </c>
      <c r="I1251" t="s">
        <v>290</v>
      </c>
      <c r="J1251" t="s">
        <v>508</v>
      </c>
      <c r="K1251">
        <v>0</v>
      </c>
    </row>
    <row r="1252" spans="1:11" x14ac:dyDescent="0.25">
      <c r="A1252" s="37" t="str">
        <f t="shared" ref="A1252:A1315" si="2">C1252</f>
        <v>NHS111PS-202324-H1</v>
      </c>
      <c r="B1252" s="37" t="str">
        <f>VLOOKUP($A1252,Refs!$J$2:$K$15,2,FALSE)</f>
        <v>Apr'23 to Sep'23</v>
      </c>
      <c r="C1252" t="s">
        <v>537</v>
      </c>
      <c r="D1252" t="s">
        <v>3</v>
      </c>
      <c r="E1252" t="s">
        <v>509</v>
      </c>
      <c r="F1252" t="s">
        <v>4</v>
      </c>
      <c r="G1252" t="s">
        <v>510</v>
      </c>
      <c r="H1252" t="s">
        <v>450</v>
      </c>
      <c r="I1252" t="s">
        <v>451</v>
      </c>
      <c r="J1252">
        <v>1</v>
      </c>
      <c r="K1252">
        <v>1829</v>
      </c>
    </row>
    <row r="1253" spans="1:11" x14ac:dyDescent="0.25">
      <c r="A1253" s="37" t="str">
        <f t="shared" si="2"/>
        <v>NHS111PS-202324-H1</v>
      </c>
      <c r="B1253" s="37" t="str">
        <f>VLOOKUP($A1253,Refs!$J$2:$K$15,2,FALSE)</f>
        <v>Apr'23 to Sep'23</v>
      </c>
      <c r="C1253" t="s">
        <v>537</v>
      </c>
      <c r="D1253" t="s">
        <v>3</v>
      </c>
      <c r="E1253" t="s">
        <v>509</v>
      </c>
      <c r="F1253" t="s">
        <v>4</v>
      </c>
      <c r="G1253" t="s">
        <v>510</v>
      </c>
      <c r="H1253" t="s">
        <v>450</v>
      </c>
      <c r="I1253" t="s">
        <v>451</v>
      </c>
      <c r="J1253">
        <v>2</v>
      </c>
      <c r="K1253">
        <v>173</v>
      </c>
    </row>
    <row r="1254" spans="1:11" x14ac:dyDescent="0.25">
      <c r="A1254" s="37" t="str">
        <f t="shared" si="2"/>
        <v>NHS111PS-202324-H1</v>
      </c>
      <c r="B1254" s="37" t="str">
        <f>VLOOKUP($A1254,Refs!$J$2:$K$15,2,FALSE)</f>
        <v>Apr'23 to Sep'23</v>
      </c>
      <c r="C1254" t="s">
        <v>537</v>
      </c>
      <c r="D1254" t="s">
        <v>3</v>
      </c>
      <c r="E1254" t="s">
        <v>509</v>
      </c>
      <c r="F1254" t="s">
        <v>4</v>
      </c>
      <c r="G1254" t="s">
        <v>510</v>
      </c>
      <c r="H1254" t="s">
        <v>450</v>
      </c>
      <c r="I1254" t="s">
        <v>451</v>
      </c>
      <c r="J1254" t="s">
        <v>495</v>
      </c>
      <c r="K1254">
        <v>81</v>
      </c>
    </row>
    <row r="1255" spans="1:11" x14ac:dyDescent="0.25">
      <c r="A1255" s="37" t="str">
        <f t="shared" si="2"/>
        <v>NHS111PS-202324-H1</v>
      </c>
      <c r="B1255" s="37" t="str">
        <f>VLOOKUP($A1255,Refs!$J$2:$K$15,2,FALSE)</f>
        <v>Apr'23 to Sep'23</v>
      </c>
      <c r="C1255" t="s">
        <v>537</v>
      </c>
      <c r="D1255" t="s">
        <v>3</v>
      </c>
      <c r="E1255" t="s">
        <v>509</v>
      </c>
      <c r="F1255" t="s">
        <v>4</v>
      </c>
      <c r="G1255" t="s">
        <v>510</v>
      </c>
      <c r="H1255" t="s">
        <v>450</v>
      </c>
      <c r="I1255" t="s">
        <v>451</v>
      </c>
      <c r="J1255" t="s">
        <v>496</v>
      </c>
      <c r="K1255">
        <v>35</v>
      </c>
    </row>
    <row r="1256" spans="1:11" x14ac:dyDescent="0.25">
      <c r="A1256" s="37" t="str">
        <f t="shared" si="2"/>
        <v>NHS111PS-202324-H1</v>
      </c>
      <c r="B1256" s="37" t="str">
        <f>VLOOKUP($A1256,Refs!$J$2:$K$15,2,FALSE)</f>
        <v>Apr'23 to Sep'23</v>
      </c>
      <c r="C1256" t="s">
        <v>537</v>
      </c>
      <c r="D1256" t="s">
        <v>3</v>
      </c>
      <c r="E1256" t="s">
        <v>509</v>
      </c>
      <c r="F1256" t="s">
        <v>4</v>
      </c>
      <c r="G1256" t="s">
        <v>510</v>
      </c>
      <c r="H1256" t="s">
        <v>450</v>
      </c>
      <c r="I1256" t="s">
        <v>451</v>
      </c>
      <c r="J1256" t="s">
        <v>497</v>
      </c>
      <c r="K1256">
        <v>15</v>
      </c>
    </row>
    <row r="1257" spans="1:11" x14ac:dyDescent="0.25">
      <c r="A1257" s="37" t="str">
        <f t="shared" si="2"/>
        <v>NHS111PS-202324-H1</v>
      </c>
      <c r="B1257" s="37" t="str">
        <f>VLOOKUP($A1257,Refs!$J$2:$K$15,2,FALSE)</f>
        <v>Apr'23 to Sep'23</v>
      </c>
      <c r="C1257" t="s">
        <v>537</v>
      </c>
      <c r="D1257" t="s">
        <v>3</v>
      </c>
      <c r="E1257" t="s">
        <v>509</v>
      </c>
      <c r="F1257" t="s">
        <v>4</v>
      </c>
      <c r="G1257" t="s">
        <v>510</v>
      </c>
      <c r="H1257" t="s">
        <v>450</v>
      </c>
      <c r="I1257" t="s">
        <v>451</v>
      </c>
      <c r="J1257" t="s">
        <v>498</v>
      </c>
      <c r="K1257">
        <v>11</v>
      </c>
    </row>
    <row r="1258" spans="1:11" x14ac:dyDescent="0.25">
      <c r="A1258" s="37" t="str">
        <f t="shared" si="2"/>
        <v>NHS111PS-202324-H1</v>
      </c>
      <c r="B1258" s="37" t="str">
        <f>VLOOKUP($A1258,Refs!$J$2:$K$15,2,FALSE)</f>
        <v>Apr'23 to Sep'23</v>
      </c>
      <c r="C1258" t="s">
        <v>537</v>
      </c>
      <c r="D1258" t="s">
        <v>3</v>
      </c>
      <c r="E1258" t="s">
        <v>509</v>
      </c>
      <c r="F1258" t="s">
        <v>4</v>
      </c>
      <c r="G1258" t="s">
        <v>510</v>
      </c>
      <c r="H1258" t="s">
        <v>450</v>
      </c>
      <c r="I1258" t="s">
        <v>451</v>
      </c>
      <c r="J1258" t="s">
        <v>499</v>
      </c>
      <c r="K1258">
        <v>24</v>
      </c>
    </row>
    <row r="1259" spans="1:11" x14ac:dyDescent="0.25">
      <c r="A1259" s="37" t="str">
        <f t="shared" si="2"/>
        <v>NHS111PS-202324-H1</v>
      </c>
      <c r="B1259" s="37" t="str">
        <f>VLOOKUP($A1259,Refs!$J$2:$K$15,2,FALSE)</f>
        <v>Apr'23 to Sep'23</v>
      </c>
      <c r="C1259" t="s">
        <v>537</v>
      </c>
      <c r="D1259" t="s">
        <v>3</v>
      </c>
      <c r="E1259" t="s">
        <v>509</v>
      </c>
      <c r="F1259" t="s">
        <v>4</v>
      </c>
      <c r="G1259" t="s">
        <v>510</v>
      </c>
      <c r="H1259" t="s">
        <v>450</v>
      </c>
      <c r="I1259" t="s">
        <v>451</v>
      </c>
      <c r="J1259" t="s">
        <v>500</v>
      </c>
      <c r="K1259">
        <v>7</v>
      </c>
    </row>
    <row r="1260" spans="1:11" x14ac:dyDescent="0.25">
      <c r="A1260" s="37" t="str">
        <f t="shared" si="2"/>
        <v>NHS111PS-202324-H1</v>
      </c>
      <c r="B1260" s="37" t="str">
        <f>VLOOKUP($A1260,Refs!$J$2:$K$15,2,FALSE)</f>
        <v>Apr'23 to Sep'23</v>
      </c>
      <c r="C1260" t="s">
        <v>537</v>
      </c>
      <c r="D1260" t="s">
        <v>3</v>
      </c>
      <c r="E1260" t="s">
        <v>509</v>
      </c>
      <c r="F1260" t="s">
        <v>4</v>
      </c>
      <c r="G1260" t="s">
        <v>510</v>
      </c>
      <c r="H1260" t="s">
        <v>450</v>
      </c>
      <c r="I1260" t="s">
        <v>451</v>
      </c>
      <c r="J1260" t="s">
        <v>501</v>
      </c>
      <c r="K1260">
        <v>44</v>
      </c>
    </row>
    <row r="1261" spans="1:11" x14ac:dyDescent="0.25">
      <c r="A1261" s="37" t="str">
        <f t="shared" si="2"/>
        <v>NHS111PS-202324-H1</v>
      </c>
      <c r="B1261" s="37" t="str">
        <f>VLOOKUP($A1261,Refs!$J$2:$K$15,2,FALSE)</f>
        <v>Apr'23 to Sep'23</v>
      </c>
      <c r="C1261" t="s">
        <v>537</v>
      </c>
      <c r="D1261" t="s">
        <v>3</v>
      </c>
      <c r="E1261" t="s">
        <v>509</v>
      </c>
      <c r="F1261" t="s">
        <v>4</v>
      </c>
      <c r="G1261" t="s">
        <v>510</v>
      </c>
      <c r="H1261" t="s">
        <v>450</v>
      </c>
      <c r="I1261" t="s">
        <v>451</v>
      </c>
      <c r="J1261" t="s">
        <v>502</v>
      </c>
      <c r="K1261">
        <v>22</v>
      </c>
    </row>
    <row r="1262" spans="1:11" x14ac:dyDescent="0.25">
      <c r="A1262" s="37" t="str">
        <f t="shared" si="2"/>
        <v>NHS111PS-202324-H1</v>
      </c>
      <c r="B1262" s="37" t="str">
        <f>VLOOKUP($A1262,Refs!$J$2:$K$15,2,FALSE)</f>
        <v>Apr'23 to Sep'23</v>
      </c>
      <c r="C1262" t="s">
        <v>537</v>
      </c>
      <c r="D1262" t="s">
        <v>3</v>
      </c>
      <c r="E1262" t="s">
        <v>509</v>
      </c>
      <c r="F1262" t="s">
        <v>4</v>
      </c>
      <c r="G1262" t="s">
        <v>510</v>
      </c>
      <c r="H1262" t="s">
        <v>450</v>
      </c>
      <c r="I1262" t="s">
        <v>451</v>
      </c>
      <c r="J1262" t="s">
        <v>503</v>
      </c>
      <c r="K1262">
        <v>10</v>
      </c>
    </row>
    <row r="1263" spans="1:11" x14ac:dyDescent="0.25">
      <c r="A1263" s="37" t="str">
        <f t="shared" si="2"/>
        <v>NHS111PS-202324-H1</v>
      </c>
      <c r="B1263" s="37" t="str">
        <f>VLOOKUP($A1263,Refs!$J$2:$K$15,2,FALSE)</f>
        <v>Apr'23 to Sep'23</v>
      </c>
      <c r="C1263" t="s">
        <v>537</v>
      </c>
      <c r="D1263" t="s">
        <v>3</v>
      </c>
      <c r="E1263" t="s">
        <v>509</v>
      </c>
      <c r="F1263" t="s">
        <v>4</v>
      </c>
      <c r="G1263" t="s">
        <v>510</v>
      </c>
      <c r="H1263" t="s">
        <v>450</v>
      </c>
      <c r="I1263" t="s">
        <v>451</v>
      </c>
      <c r="J1263" t="s">
        <v>504</v>
      </c>
      <c r="K1263">
        <v>23</v>
      </c>
    </row>
    <row r="1264" spans="1:11" x14ac:dyDescent="0.25">
      <c r="A1264" s="37" t="str">
        <f t="shared" si="2"/>
        <v>NHS111PS-202324-H1</v>
      </c>
      <c r="B1264" s="37" t="str">
        <f>VLOOKUP($A1264,Refs!$J$2:$K$15,2,FALSE)</f>
        <v>Apr'23 to Sep'23</v>
      </c>
      <c r="C1264" t="s">
        <v>537</v>
      </c>
      <c r="D1264" t="s">
        <v>3</v>
      </c>
      <c r="E1264" t="s">
        <v>509</v>
      </c>
      <c r="F1264" t="s">
        <v>4</v>
      </c>
      <c r="G1264" t="s">
        <v>510</v>
      </c>
      <c r="H1264" t="s">
        <v>450</v>
      </c>
      <c r="I1264" t="s">
        <v>451</v>
      </c>
      <c r="J1264" t="s">
        <v>505</v>
      </c>
      <c r="K1264">
        <v>10</v>
      </c>
    </row>
    <row r="1265" spans="1:11" x14ac:dyDescent="0.25">
      <c r="A1265" s="37" t="str">
        <f t="shared" si="2"/>
        <v>NHS111PS-202324-H1</v>
      </c>
      <c r="B1265" s="37" t="str">
        <f>VLOOKUP($A1265,Refs!$J$2:$K$15,2,FALSE)</f>
        <v>Apr'23 to Sep'23</v>
      </c>
      <c r="C1265" t="s">
        <v>537</v>
      </c>
      <c r="D1265" t="s">
        <v>3</v>
      </c>
      <c r="E1265" t="s">
        <v>509</v>
      </c>
      <c r="F1265" t="s">
        <v>4</v>
      </c>
      <c r="G1265" t="s">
        <v>510</v>
      </c>
      <c r="H1265" t="s">
        <v>450</v>
      </c>
      <c r="I1265" t="s">
        <v>451</v>
      </c>
      <c r="J1265" t="s">
        <v>506</v>
      </c>
      <c r="K1265">
        <v>20</v>
      </c>
    </row>
    <row r="1266" spans="1:11" x14ac:dyDescent="0.25">
      <c r="A1266" s="37" t="str">
        <f t="shared" si="2"/>
        <v>NHS111PS-202324-H1</v>
      </c>
      <c r="B1266" s="37" t="str">
        <f>VLOOKUP($A1266,Refs!$J$2:$K$15,2,FALSE)</f>
        <v>Apr'23 to Sep'23</v>
      </c>
      <c r="C1266" t="s">
        <v>537</v>
      </c>
      <c r="D1266" t="s">
        <v>3</v>
      </c>
      <c r="E1266" t="s">
        <v>509</v>
      </c>
      <c r="F1266" t="s">
        <v>4</v>
      </c>
      <c r="G1266" t="s">
        <v>510</v>
      </c>
      <c r="H1266" t="s">
        <v>450</v>
      </c>
      <c r="I1266" t="s">
        <v>451</v>
      </c>
      <c r="J1266" t="s">
        <v>507</v>
      </c>
      <c r="K1266">
        <v>10</v>
      </c>
    </row>
    <row r="1267" spans="1:11" x14ac:dyDescent="0.25">
      <c r="A1267" s="37" t="str">
        <f t="shared" si="2"/>
        <v>NHS111PS-202324-H1</v>
      </c>
      <c r="B1267" s="37" t="str">
        <f>VLOOKUP($A1267,Refs!$J$2:$K$15,2,FALSE)</f>
        <v>Apr'23 to Sep'23</v>
      </c>
      <c r="C1267" t="s">
        <v>537</v>
      </c>
      <c r="D1267" t="s">
        <v>3</v>
      </c>
      <c r="E1267" t="s">
        <v>509</v>
      </c>
      <c r="F1267" t="s">
        <v>4</v>
      </c>
      <c r="G1267" t="s">
        <v>510</v>
      </c>
      <c r="H1267" t="s">
        <v>450</v>
      </c>
      <c r="I1267" t="s">
        <v>451</v>
      </c>
      <c r="J1267" t="s">
        <v>508</v>
      </c>
      <c r="K1267">
        <v>4</v>
      </c>
    </row>
    <row r="1268" spans="1:11" x14ac:dyDescent="0.25">
      <c r="A1268" s="37" t="str">
        <f t="shared" si="2"/>
        <v>NHS111PS-202324-H1</v>
      </c>
      <c r="B1268" s="37" t="str">
        <f>VLOOKUP($A1268,Refs!$J$2:$K$15,2,FALSE)</f>
        <v>Apr'23 to Sep'23</v>
      </c>
      <c r="C1268" t="s">
        <v>537</v>
      </c>
      <c r="D1268" t="s">
        <v>3</v>
      </c>
      <c r="E1268" t="s">
        <v>509</v>
      </c>
      <c r="F1268" t="s">
        <v>4</v>
      </c>
      <c r="G1268" t="s">
        <v>510</v>
      </c>
      <c r="H1268" t="s">
        <v>556</v>
      </c>
      <c r="I1268" t="s">
        <v>557</v>
      </c>
      <c r="J1268">
        <v>1</v>
      </c>
      <c r="K1268">
        <v>9129</v>
      </c>
    </row>
    <row r="1269" spans="1:11" x14ac:dyDescent="0.25">
      <c r="A1269" s="37" t="str">
        <f t="shared" si="2"/>
        <v>NHS111PS-202324-H1</v>
      </c>
      <c r="B1269" s="37" t="str">
        <f>VLOOKUP($A1269,Refs!$J$2:$K$15,2,FALSE)</f>
        <v>Apr'23 to Sep'23</v>
      </c>
      <c r="C1269" t="s">
        <v>537</v>
      </c>
      <c r="D1269" t="s">
        <v>3</v>
      </c>
      <c r="E1269" t="s">
        <v>509</v>
      </c>
      <c r="F1269" t="s">
        <v>4</v>
      </c>
      <c r="G1269" t="s">
        <v>510</v>
      </c>
      <c r="H1269" t="s">
        <v>556</v>
      </c>
      <c r="I1269" t="s">
        <v>557</v>
      </c>
      <c r="J1269">
        <v>2</v>
      </c>
      <c r="K1269">
        <v>812</v>
      </c>
    </row>
    <row r="1270" spans="1:11" x14ac:dyDescent="0.25">
      <c r="A1270" s="37" t="str">
        <f t="shared" si="2"/>
        <v>NHS111PS-202324-H1</v>
      </c>
      <c r="B1270" s="37" t="str">
        <f>VLOOKUP($A1270,Refs!$J$2:$K$15,2,FALSE)</f>
        <v>Apr'23 to Sep'23</v>
      </c>
      <c r="C1270" t="s">
        <v>537</v>
      </c>
      <c r="D1270" t="s">
        <v>3</v>
      </c>
      <c r="E1270" t="s">
        <v>509</v>
      </c>
      <c r="F1270" t="s">
        <v>4</v>
      </c>
      <c r="G1270" t="s">
        <v>510</v>
      </c>
      <c r="H1270" t="s">
        <v>556</v>
      </c>
      <c r="I1270" t="s">
        <v>557</v>
      </c>
      <c r="J1270" t="s">
        <v>495</v>
      </c>
      <c r="K1270">
        <v>422</v>
      </c>
    </row>
    <row r="1271" spans="1:11" x14ac:dyDescent="0.25">
      <c r="A1271" s="37" t="str">
        <f t="shared" si="2"/>
        <v>NHS111PS-202324-H1</v>
      </c>
      <c r="B1271" s="37" t="str">
        <f>VLOOKUP($A1271,Refs!$J$2:$K$15,2,FALSE)</f>
        <v>Apr'23 to Sep'23</v>
      </c>
      <c r="C1271" t="s">
        <v>537</v>
      </c>
      <c r="D1271" t="s">
        <v>3</v>
      </c>
      <c r="E1271" t="s">
        <v>509</v>
      </c>
      <c r="F1271" t="s">
        <v>4</v>
      </c>
      <c r="G1271" t="s">
        <v>510</v>
      </c>
      <c r="H1271" t="s">
        <v>556</v>
      </c>
      <c r="I1271" t="s">
        <v>557</v>
      </c>
      <c r="J1271" t="s">
        <v>496</v>
      </c>
      <c r="K1271">
        <v>161</v>
      </c>
    </row>
    <row r="1272" spans="1:11" x14ac:dyDescent="0.25">
      <c r="A1272" s="37" t="str">
        <f t="shared" si="2"/>
        <v>NHS111PS-202324-H1</v>
      </c>
      <c r="B1272" s="37" t="str">
        <f>VLOOKUP($A1272,Refs!$J$2:$K$15,2,FALSE)</f>
        <v>Apr'23 to Sep'23</v>
      </c>
      <c r="C1272" t="s">
        <v>537</v>
      </c>
      <c r="D1272" t="s">
        <v>3</v>
      </c>
      <c r="E1272" t="s">
        <v>509</v>
      </c>
      <c r="F1272" t="s">
        <v>4</v>
      </c>
      <c r="G1272" t="s">
        <v>510</v>
      </c>
      <c r="H1272" t="s">
        <v>556</v>
      </c>
      <c r="I1272" t="s">
        <v>557</v>
      </c>
      <c r="J1272" t="s">
        <v>497</v>
      </c>
      <c r="K1272">
        <v>44</v>
      </c>
    </row>
    <row r="1273" spans="1:11" x14ac:dyDescent="0.25">
      <c r="A1273" s="37" t="str">
        <f t="shared" si="2"/>
        <v>NHS111PS-202324-H1</v>
      </c>
      <c r="B1273" s="37" t="str">
        <f>VLOOKUP($A1273,Refs!$J$2:$K$15,2,FALSE)</f>
        <v>Apr'23 to Sep'23</v>
      </c>
      <c r="C1273" t="s">
        <v>537</v>
      </c>
      <c r="D1273" t="s">
        <v>3</v>
      </c>
      <c r="E1273" t="s">
        <v>509</v>
      </c>
      <c r="F1273" t="s">
        <v>4</v>
      </c>
      <c r="G1273" t="s">
        <v>510</v>
      </c>
      <c r="H1273" t="s">
        <v>556</v>
      </c>
      <c r="I1273" t="s">
        <v>557</v>
      </c>
      <c r="J1273" t="s">
        <v>498</v>
      </c>
      <c r="K1273">
        <v>60</v>
      </c>
    </row>
    <row r="1274" spans="1:11" x14ac:dyDescent="0.25">
      <c r="A1274" s="37" t="str">
        <f t="shared" si="2"/>
        <v>NHS111PS-202324-H1</v>
      </c>
      <c r="B1274" s="37" t="str">
        <f>VLOOKUP($A1274,Refs!$J$2:$K$15,2,FALSE)</f>
        <v>Apr'23 to Sep'23</v>
      </c>
      <c r="C1274" t="s">
        <v>537</v>
      </c>
      <c r="D1274" t="s">
        <v>3</v>
      </c>
      <c r="E1274" t="s">
        <v>509</v>
      </c>
      <c r="F1274" t="s">
        <v>4</v>
      </c>
      <c r="G1274" t="s">
        <v>510</v>
      </c>
      <c r="H1274" t="s">
        <v>556</v>
      </c>
      <c r="I1274" t="s">
        <v>557</v>
      </c>
      <c r="J1274" t="s">
        <v>499</v>
      </c>
      <c r="K1274">
        <v>84</v>
      </c>
    </row>
    <row r="1275" spans="1:11" x14ac:dyDescent="0.25">
      <c r="A1275" s="37" t="str">
        <f t="shared" si="2"/>
        <v>NHS111PS-202324-H1</v>
      </c>
      <c r="B1275" s="37" t="str">
        <f>VLOOKUP($A1275,Refs!$J$2:$K$15,2,FALSE)</f>
        <v>Apr'23 to Sep'23</v>
      </c>
      <c r="C1275" t="s">
        <v>537</v>
      </c>
      <c r="D1275" t="s">
        <v>3</v>
      </c>
      <c r="E1275" t="s">
        <v>509</v>
      </c>
      <c r="F1275" t="s">
        <v>4</v>
      </c>
      <c r="G1275" t="s">
        <v>510</v>
      </c>
      <c r="H1275" t="s">
        <v>556</v>
      </c>
      <c r="I1275" t="s">
        <v>557</v>
      </c>
      <c r="J1275" t="s">
        <v>500</v>
      </c>
      <c r="K1275">
        <v>41</v>
      </c>
    </row>
    <row r="1276" spans="1:11" x14ac:dyDescent="0.25">
      <c r="A1276" s="37" t="str">
        <f t="shared" si="2"/>
        <v>NHS111PS-202324-H1</v>
      </c>
      <c r="B1276" s="37" t="str">
        <f>VLOOKUP($A1276,Refs!$J$2:$K$15,2,FALSE)</f>
        <v>Apr'23 to Sep'23</v>
      </c>
      <c r="C1276" t="s">
        <v>537</v>
      </c>
      <c r="D1276" t="s">
        <v>3</v>
      </c>
      <c r="E1276" t="s">
        <v>509</v>
      </c>
      <c r="F1276" t="s">
        <v>4</v>
      </c>
      <c r="G1276" t="s">
        <v>510</v>
      </c>
      <c r="H1276" t="s">
        <v>556</v>
      </c>
      <c r="I1276" t="s">
        <v>557</v>
      </c>
      <c r="J1276" t="s">
        <v>501</v>
      </c>
      <c r="K1276">
        <v>239</v>
      </c>
    </row>
    <row r="1277" spans="1:11" x14ac:dyDescent="0.25">
      <c r="A1277" s="37" t="str">
        <f t="shared" si="2"/>
        <v>NHS111PS-202324-H1</v>
      </c>
      <c r="B1277" s="37" t="str">
        <f>VLOOKUP($A1277,Refs!$J$2:$K$15,2,FALSE)</f>
        <v>Apr'23 to Sep'23</v>
      </c>
      <c r="C1277" t="s">
        <v>537</v>
      </c>
      <c r="D1277" t="s">
        <v>3</v>
      </c>
      <c r="E1277" t="s">
        <v>509</v>
      </c>
      <c r="F1277" t="s">
        <v>4</v>
      </c>
      <c r="G1277" t="s">
        <v>510</v>
      </c>
      <c r="H1277" t="s">
        <v>556</v>
      </c>
      <c r="I1277" t="s">
        <v>557</v>
      </c>
      <c r="J1277" t="s">
        <v>502</v>
      </c>
      <c r="K1277">
        <v>96</v>
      </c>
    </row>
    <row r="1278" spans="1:11" x14ac:dyDescent="0.25">
      <c r="A1278" s="37" t="str">
        <f t="shared" si="2"/>
        <v>NHS111PS-202324-H1</v>
      </c>
      <c r="B1278" s="37" t="str">
        <f>VLOOKUP($A1278,Refs!$J$2:$K$15,2,FALSE)</f>
        <v>Apr'23 to Sep'23</v>
      </c>
      <c r="C1278" t="s">
        <v>537</v>
      </c>
      <c r="D1278" t="s">
        <v>3</v>
      </c>
      <c r="E1278" t="s">
        <v>509</v>
      </c>
      <c r="F1278" t="s">
        <v>4</v>
      </c>
      <c r="G1278" t="s">
        <v>510</v>
      </c>
      <c r="H1278" t="s">
        <v>556</v>
      </c>
      <c r="I1278" t="s">
        <v>557</v>
      </c>
      <c r="J1278" t="s">
        <v>503</v>
      </c>
      <c r="K1278">
        <v>60</v>
      </c>
    </row>
    <row r="1279" spans="1:11" x14ac:dyDescent="0.25">
      <c r="A1279" s="37" t="str">
        <f t="shared" si="2"/>
        <v>NHS111PS-202324-H1</v>
      </c>
      <c r="B1279" s="37" t="str">
        <f>VLOOKUP($A1279,Refs!$J$2:$K$15,2,FALSE)</f>
        <v>Apr'23 to Sep'23</v>
      </c>
      <c r="C1279" t="s">
        <v>537</v>
      </c>
      <c r="D1279" t="s">
        <v>3</v>
      </c>
      <c r="E1279" t="s">
        <v>509</v>
      </c>
      <c r="F1279" t="s">
        <v>4</v>
      </c>
      <c r="G1279" t="s">
        <v>510</v>
      </c>
      <c r="H1279" t="s">
        <v>556</v>
      </c>
      <c r="I1279" t="s">
        <v>557</v>
      </c>
      <c r="J1279" t="s">
        <v>504</v>
      </c>
      <c r="K1279">
        <v>145</v>
      </c>
    </row>
    <row r="1280" spans="1:11" x14ac:dyDescent="0.25">
      <c r="A1280" s="37" t="str">
        <f t="shared" si="2"/>
        <v>NHS111PS-202324-H1</v>
      </c>
      <c r="B1280" s="37" t="str">
        <f>VLOOKUP($A1280,Refs!$J$2:$K$15,2,FALSE)</f>
        <v>Apr'23 to Sep'23</v>
      </c>
      <c r="C1280" t="s">
        <v>537</v>
      </c>
      <c r="D1280" t="s">
        <v>3</v>
      </c>
      <c r="E1280" t="s">
        <v>509</v>
      </c>
      <c r="F1280" t="s">
        <v>4</v>
      </c>
      <c r="G1280" t="s">
        <v>510</v>
      </c>
      <c r="H1280" t="s">
        <v>556</v>
      </c>
      <c r="I1280" t="s">
        <v>557</v>
      </c>
      <c r="J1280" t="s">
        <v>505</v>
      </c>
      <c r="K1280">
        <v>40</v>
      </c>
    </row>
    <row r="1281" spans="1:11" x14ac:dyDescent="0.25">
      <c r="A1281" s="37" t="str">
        <f t="shared" si="2"/>
        <v>NHS111PS-202324-H1</v>
      </c>
      <c r="B1281" s="37" t="str">
        <f>VLOOKUP($A1281,Refs!$J$2:$K$15,2,FALSE)</f>
        <v>Apr'23 to Sep'23</v>
      </c>
      <c r="C1281" t="s">
        <v>537</v>
      </c>
      <c r="D1281" t="s">
        <v>3</v>
      </c>
      <c r="E1281" t="s">
        <v>509</v>
      </c>
      <c r="F1281" t="s">
        <v>4</v>
      </c>
      <c r="G1281" t="s">
        <v>510</v>
      </c>
      <c r="H1281" t="s">
        <v>556</v>
      </c>
      <c r="I1281" t="s">
        <v>557</v>
      </c>
      <c r="J1281" t="s">
        <v>506</v>
      </c>
      <c r="K1281">
        <v>37</v>
      </c>
    </row>
    <row r="1282" spans="1:11" x14ac:dyDescent="0.25">
      <c r="A1282" s="37" t="str">
        <f t="shared" si="2"/>
        <v>NHS111PS-202324-H1</v>
      </c>
      <c r="B1282" s="37" t="str">
        <f>VLOOKUP($A1282,Refs!$J$2:$K$15,2,FALSE)</f>
        <v>Apr'23 to Sep'23</v>
      </c>
      <c r="C1282" t="s">
        <v>537</v>
      </c>
      <c r="D1282" t="s">
        <v>3</v>
      </c>
      <c r="E1282" t="s">
        <v>509</v>
      </c>
      <c r="F1282" t="s">
        <v>4</v>
      </c>
      <c r="G1282" t="s">
        <v>510</v>
      </c>
      <c r="H1282" t="s">
        <v>556</v>
      </c>
      <c r="I1282" t="s">
        <v>557</v>
      </c>
      <c r="J1282" t="s">
        <v>507</v>
      </c>
      <c r="K1282">
        <v>39</v>
      </c>
    </row>
    <row r="1283" spans="1:11" x14ac:dyDescent="0.25">
      <c r="A1283" s="37" t="str">
        <f t="shared" si="2"/>
        <v>NHS111PS-202324-H1</v>
      </c>
      <c r="B1283" s="37" t="str">
        <f>VLOOKUP($A1283,Refs!$J$2:$K$15,2,FALSE)</f>
        <v>Apr'23 to Sep'23</v>
      </c>
      <c r="C1283" t="s">
        <v>537</v>
      </c>
      <c r="D1283" t="s">
        <v>3</v>
      </c>
      <c r="E1283" t="s">
        <v>509</v>
      </c>
      <c r="F1283" t="s">
        <v>4</v>
      </c>
      <c r="G1283" t="s">
        <v>510</v>
      </c>
      <c r="H1283" t="s">
        <v>556</v>
      </c>
      <c r="I1283" t="s">
        <v>557</v>
      </c>
      <c r="J1283" t="s">
        <v>508</v>
      </c>
      <c r="K1283">
        <v>4</v>
      </c>
    </row>
    <row r="1284" spans="1:11" x14ac:dyDescent="0.25">
      <c r="A1284" s="37" t="str">
        <f t="shared" si="2"/>
        <v>NHS111PS-202324-H1</v>
      </c>
      <c r="B1284" s="37" t="str">
        <f>VLOOKUP($A1284,Refs!$J$2:$K$15,2,FALSE)</f>
        <v>Apr'23 to Sep'23</v>
      </c>
      <c r="C1284" t="s">
        <v>537</v>
      </c>
      <c r="D1284" t="s">
        <v>18</v>
      </c>
      <c r="E1284" t="s">
        <v>511</v>
      </c>
      <c r="F1284" t="s">
        <v>10</v>
      </c>
      <c r="G1284" t="s">
        <v>513</v>
      </c>
      <c r="H1284" t="s">
        <v>44</v>
      </c>
      <c r="I1284" t="s">
        <v>55</v>
      </c>
      <c r="J1284">
        <v>1</v>
      </c>
      <c r="K1284">
        <v>3355</v>
      </c>
    </row>
    <row r="1285" spans="1:11" x14ac:dyDescent="0.25">
      <c r="A1285" s="37" t="str">
        <f t="shared" si="2"/>
        <v>NHS111PS-202324-H1</v>
      </c>
      <c r="B1285" s="37" t="str">
        <f>VLOOKUP($A1285,Refs!$J$2:$K$15,2,FALSE)</f>
        <v>Apr'23 to Sep'23</v>
      </c>
      <c r="C1285" t="s">
        <v>537</v>
      </c>
      <c r="D1285" t="s">
        <v>18</v>
      </c>
      <c r="E1285" t="s">
        <v>511</v>
      </c>
      <c r="F1285" t="s">
        <v>10</v>
      </c>
      <c r="G1285" t="s">
        <v>513</v>
      </c>
      <c r="H1285" t="s">
        <v>44</v>
      </c>
      <c r="I1285" t="s">
        <v>55</v>
      </c>
      <c r="J1285">
        <v>2</v>
      </c>
      <c r="K1285">
        <v>604</v>
      </c>
    </row>
    <row r="1286" spans="1:11" x14ac:dyDescent="0.25">
      <c r="A1286" s="37" t="str">
        <f t="shared" si="2"/>
        <v>NHS111PS-202324-H1</v>
      </c>
      <c r="B1286" s="37" t="str">
        <f>VLOOKUP($A1286,Refs!$J$2:$K$15,2,FALSE)</f>
        <v>Apr'23 to Sep'23</v>
      </c>
      <c r="C1286" t="s">
        <v>537</v>
      </c>
      <c r="D1286" t="s">
        <v>18</v>
      </c>
      <c r="E1286" t="s">
        <v>511</v>
      </c>
      <c r="F1286" t="s">
        <v>10</v>
      </c>
      <c r="G1286" t="s">
        <v>513</v>
      </c>
      <c r="H1286" t="s">
        <v>44</v>
      </c>
      <c r="I1286" t="s">
        <v>55</v>
      </c>
      <c r="J1286" t="s">
        <v>495</v>
      </c>
      <c r="K1286">
        <v>326</v>
      </c>
    </row>
    <row r="1287" spans="1:11" x14ac:dyDescent="0.25">
      <c r="A1287" s="37" t="str">
        <f t="shared" si="2"/>
        <v>NHS111PS-202324-H1</v>
      </c>
      <c r="B1287" s="37" t="str">
        <f>VLOOKUP($A1287,Refs!$J$2:$K$15,2,FALSE)</f>
        <v>Apr'23 to Sep'23</v>
      </c>
      <c r="C1287" t="s">
        <v>537</v>
      </c>
      <c r="D1287" t="s">
        <v>18</v>
      </c>
      <c r="E1287" t="s">
        <v>511</v>
      </c>
      <c r="F1287" t="s">
        <v>10</v>
      </c>
      <c r="G1287" t="s">
        <v>513</v>
      </c>
      <c r="H1287" t="s">
        <v>44</v>
      </c>
      <c r="I1287" t="s">
        <v>55</v>
      </c>
      <c r="J1287" t="s">
        <v>496</v>
      </c>
      <c r="K1287">
        <v>136</v>
      </c>
    </row>
    <row r="1288" spans="1:11" x14ac:dyDescent="0.25">
      <c r="A1288" s="37" t="str">
        <f t="shared" si="2"/>
        <v>NHS111PS-202324-H1</v>
      </c>
      <c r="B1288" s="37" t="str">
        <f>VLOOKUP($A1288,Refs!$J$2:$K$15,2,FALSE)</f>
        <v>Apr'23 to Sep'23</v>
      </c>
      <c r="C1288" t="s">
        <v>537</v>
      </c>
      <c r="D1288" t="s">
        <v>18</v>
      </c>
      <c r="E1288" t="s">
        <v>511</v>
      </c>
      <c r="F1288" t="s">
        <v>10</v>
      </c>
      <c r="G1288" t="s">
        <v>513</v>
      </c>
      <c r="H1288" t="s">
        <v>44</v>
      </c>
      <c r="I1288" t="s">
        <v>55</v>
      </c>
      <c r="J1288" t="s">
        <v>497</v>
      </c>
      <c r="K1288">
        <v>37</v>
      </c>
    </row>
    <row r="1289" spans="1:11" x14ac:dyDescent="0.25">
      <c r="A1289" s="37" t="str">
        <f t="shared" si="2"/>
        <v>NHS111PS-202324-H1</v>
      </c>
      <c r="B1289" s="37" t="str">
        <f>VLOOKUP($A1289,Refs!$J$2:$K$15,2,FALSE)</f>
        <v>Apr'23 to Sep'23</v>
      </c>
      <c r="C1289" t="s">
        <v>537</v>
      </c>
      <c r="D1289" t="s">
        <v>18</v>
      </c>
      <c r="E1289" t="s">
        <v>511</v>
      </c>
      <c r="F1289" t="s">
        <v>10</v>
      </c>
      <c r="G1289" t="s">
        <v>513</v>
      </c>
      <c r="H1289" t="s">
        <v>44</v>
      </c>
      <c r="I1289" t="s">
        <v>55</v>
      </c>
      <c r="J1289" t="s">
        <v>498</v>
      </c>
      <c r="K1289">
        <v>40</v>
      </c>
    </row>
    <row r="1290" spans="1:11" x14ac:dyDescent="0.25">
      <c r="A1290" s="37" t="str">
        <f t="shared" si="2"/>
        <v>NHS111PS-202324-H1</v>
      </c>
      <c r="B1290" s="37" t="str">
        <f>VLOOKUP($A1290,Refs!$J$2:$K$15,2,FALSE)</f>
        <v>Apr'23 to Sep'23</v>
      </c>
      <c r="C1290" t="s">
        <v>537</v>
      </c>
      <c r="D1290" t="s">
        <v>18</v>
      </c>
      <c r="E1290" t="s">
        <v>511</v>
      </c>
      <c r="F1290" t="s">
        <v>10</v>
      </c>
      <c r="G1290" t="s">
        <v>513</v>
      </c>
      <c r="H1290" t="s">
        <v>44</v>
      </c>
      <c r="I1290" t="s">
        <v>55</v>
      </c>
      <c r="J1290" t="s">
        <v>499</v>
      </c>
      <c r="K1290">
        <v>65</v>
      </c>
    </row>
    <row r="1291" spans="1:11" x14ac:dyDescent="0.25">
      <c r="A1291" s="37" t="str">
        <f t="shared" si="2"/>
        <v>NHS111PS-202324-H1</v>
      </c>
      <c r="B1291" s="37" t="str">
        <f>VLOOKUP($A1291,Refs!$J$2:$K$15,2,FALSE)</f>
        <v>Apr'23 to Sep'23</v>
      </c>
      <c r="C1291" t="s">
        <v>537</v>
      </c>
      <c r="D1291" t="s">
        <v>18</v>
      </c>
      <c r="E1291" t="s">
        <v>511</v>
      </c>
      <c r="F1291" t="s">
        <v>10</v>
      </c>
      <c r="G1291" t="s">
        <v>513</v>
      </c>
      <c r="H1291" t="s">
        <v>44</v>
      </c>
      <c r="I1291" t="s">
        <v>55</v>
      </c>
      <c r="J1291" t="s">
        <v>500</v>
      </c>
      <c r="K1291">
        <v>0</v>
      </c>
    </row>
    <row r="1292" spans="1:11" x14ac:dyDescent="0.25">
      <c r="A1292" s="37" t="str">
        <f t="shared" si="2"/>
        <v>NHS111PS-202324-H1</v>
      </c>
      <c r="B1292" s="37" t="str">
        <f>VLOOKUP($A1292,Refs!$J$2:$K$15,2,FALSE)</f>
        <v>Apr'23 to Sep'23</v>
      </c>
      <c r="C1292" t="s">
        <v>537</v>
      </c>
      <c r="D1292" t="s">
        <v>18</v>
      </c>
      <c r="E1292" t="s">
        <v>511</v>
      </c>
      <c r="F1292" t="s">
        <v>10</v>
      </c>
      <c r="G1292" t="s">
        <v>513</v>
      </c>
      <c r="H1292" t="s">
        <v>44</v>
      </c>
      <c r="I1292" t="s">
        <v>55</v>
      </c>
      <c r="J1292" t="s">
        <v>501</v>
      </c>
      <c r="K1292">
        <v>136</v>
      </c>
    </row>
    <row r="1293" spans="1:11" x14ac:dyDescent="0.25">
      <c r="A1293" s="37" t="str">
        <f t="shared" si="2"/>
        <v>NHS111PS-202324-H1</v>
      </c>
      <c r="B1293" s="37" t="str">
        <f>VLOOKUP($A1293,Refs!$J$2:$K$15,2,FALSE)</f>
        <v>Apr'23 to Sep'23</v>
      </c>
      <c r="C1293" t="s">
        <v>537</v>
      </c>
      <c r="D1293" t="s">
        <v>18</v>
      </c>
      <c r="E1293" t="s">
        <v>511</v>
      </c>
      <c r="F1293" t="s">
        <v>10</v>
      </c>
      <c r="G1293" t="s">
        <v>513</v>
      </c>
      <c r="H1293" t="s">
        <v>44</v>
      </c>
      <c r="I1293" t="s">
        <v>55</v>
      </c>
      <c r="J1293" t="s">
        <v>502</v>
      </c>
      <c r="K1293">
        <v>47</v>
      </c>
    </row>
    <row r="1294" spans="1:11" x14ac:dyDescent="0.25">
      <c r="A1294" s="37" t="str">
        <f t="shared" si="2"/>
        <v>NHS111PS-202324-H1</v>
      </c>
      <c r="B1294" s="37" t="str">
        <f>VLOOKUP($A1294,Refs!$J$2:$K$15,2,FALSE)</f>
        <v>Apr'23 to Sep'23</v>
      </c>
      <c r="C1294" t="s">
        <v>537</v>
      </c>
      <c r="D1294" t="s">
        <v>18</v>
      </c>
      <c r="E1294" t="s">
        <v>511</v>
      </c>
      <c r="F1294" t="s">
        <v>10</v>
      </c>
      <c r="G1294" t="s">
        <v>513</v>
      </c>
      <c r="H1294" t="s">
        <v>44</v>
      </c>
      <c r="I1294" t="s">
        <v>55</v>
      </c>
      <c r="J1294" t="s">
        <v>503</v>
      </c>
      <c r="K1294">
        <v>56</v>
      </c>
    </row>
    <row r="1295" spans="1:11" x14ac:dyDescent="0.25">
      <c r="A1295" s="37" t="str">
        <f t="shared" si="2"/>
        <v>NHS111PS-202324-H1</v>
      </c>
      <c r="B1295" s="37" t="str">
        <f>VLOOKUP($A1295,Refs!$J$2:$K$15,2,FALSE)</f>
        <v>Apr'23 to Sep'23</v>
      </c>
      <c r="C1295" t="s">
        <v>537</v>
      </c>
      <c r="D1295" t="s">
        <v>18</v>
      </c>
      <c r="E1295" t="s">
        <v>511</v>
      </c>
      <c r="F1295" t="s">
        <v>10</v>
      </c>
      <c r="G1295" t="s">
        <v>513</v>
      </c>
      <c r="H1295" t="s">
        <v>44</v>
      </c>
      <c r="I1295" t="s">
        <v>55</v>
      </c>
      <c r="J1295" t="s">
        <v>504</v>
      </c>
      <c r="K1295">
        <v>192</v>
      </c>
    </row>
    <row r="1296" spans="1:11" x14ac:dyDescent="0.25">
      <c r="A1296" s="37" t="str">
        <f t="shared" si="2"/>
        <v>NHS111PS-202324-H1</v>
      </c>
      <c r="B1296" s="37" t="str">
        <f>VLOOKUP($A1296,Refs!$J$2:$K$15,2,FALSE)</f>
        <v>Apr'23 to Sep'23</v>
      </c>
      <c r="C1296" t="s">
        <v>537</v>
      </c>
      <c r="D1296" t="s">
        <v>18</v>
      </c>
      <c r="E1296" t="s">
        <v>511</v>
      </c>
      <c r="F1296" t="s">
        <v>10</v>
      </c>
      <c r="G1296" t="s">
        <v>513</v>
      </c>
      <c r="H1296" t="s">
        <v>44</v>
      </c>
      <c r="I1296" t="s">
        <v>55</v>
      </c>
      <c r="J1296" t="s">
        <v>505</v>
      </c>
      <c r="K1296">
        <v>27</v>
      </c>
    </row>
    <row r="1297" spans="1:11" x14ac:dyDescent="0.25">
      <c r="A1297" s="37" t="str">
        <f t="shared" si="2"/>
        <v>NHS111PS-202324-H1</v>
      </c>
      <c r="B1297" s="37" t="str">
        <f>VLOOKUP($A1297,Refs!$J$2:$K$15,2,FALSE)</f>
        <v>Apr'23 to Sep'23</v>
      </c>
      <c r="C1297" t="s">
        <v>537</v>
      </c>
      <c r="D1297" t="s">
        <v>18</v>
      </c>
      <c r="E1297" t="s">
        <v>511</v>
      </c>
      <c r="F1297" t="s">
        <v>10</v>
      </c>
      <c r="G1297" t="s">
        <v>513</v>
      </c>
      <c r="H1297" t="s">
        <v>44</v>
      </c>
      <c r="I1297" t="s">
        <v>55</v>
      </c>
      <c r="J1297" t="s">
        <v>506</v>
      </c>
      <c r="K1297">
        <v>79</v>
      </c>
    </row>
    <row r="1298" spans="1:11" x14ac:dyDescent="0.25">
      <c r="A1298" s="37" t="str">
        <f t="shared" si="2"/>
        <v>NHS111PS-202324-H1</v>
      </c>
      <c r="B1298" s="37" t="str">
        <f>VLOOKUP($A1298,Refs!$J$2:$K$15,2,FALSE)</f>
        <v>Apr'23 to Sep'23</v>
      </c>
      <c r="C1298" t="s">
        <v>537</v>
      </c>
      <c r="D1298" t="s">
        <v>18</v>
      </c>
      <c r="E1298" t="s">
        <v>511</v>
      </c>
      <c r="F1298" t="s">
        <v>10</v>
      </c>
      <c r="G1298" t="s">
        <v>513</v>
      </c>
      <c r="H1298" t="s">
        <v>44</v>
      </c>
      <c r="I1298" t="s">
        <v>55</v>
      </c>
      <c r="J1298" t="s">
        <v>507</v>
      </c>
      <c r="K1298">
        <v>34</v>
      </c>
    </row>
    <row r="1299" spans="1:11" x14ac:dyDescent="0.25">
      <c r="A1299" s="37" t="str">
        <f t="shared" si="2"/>
        <v>NHS111PS-202324-H1</v>
      </c>
      <c r="B1299" s="37" t="str">
        <f>VLOOKUP($A1299,Refs!$J$2:$K$15,2,FALSE)</f>
        <v>Apr'23 to Sep'23</v>
      </c>
      <c r="C1299" t="s">
        <v>537</v>
      </c>
      <c r="D1299" t="s">
        <v>18</v>
      </c>
      <c r="E1299" t="s">
        <v>511</v>
      </c>
      <c r="F1299" t="s">
        <v>10</v>
      </c>
      <c r="G1299" t="s">
        <v>513</v>
      </c>
      <c r="H1299" t="s">
        <v>44</v>
      </c>
      <c r="I1299" t="s">
        <v>55</v>
      </c>
      <c r="J1299" t="s">
        <v>508</v>
      </c>
      <c r="K1299">
        <v>33</v>
      </c>
    </row>
    <row r="1300" spans="1:11" x14ac:dyDescent="0.25">
      <c r="A1300" s="37" t="str">
        <f t="shared" si="2"/>
        <v>NHS111PS-202324-H1</v>
      </c>
      <c r="B1300" s="37" t="str">
        <f>VLOOKUP($A1300,Refs!$J$2:$K$15,2,FALSE)</f>
        <v>Apr'23 to Sep'23</v>
      </c>
      <c r="C1300" t="s">
        <v>537</v>
      </c>
      <c r="D1300" t="s">
        <v>11</v>
      </c>
      <c r="E1300" t="s">
        <v>514</v>
      </c>
      <c r="F1300" t="s">
        <v>10</v>
      </c>
      <c r="G1300" t="s">
        <v>513</v>
      </c>
      <c r="H1300" t="s">
        <v>28</v>
      </c>
      <c r="I1300" t="s">
        <v>56</v>
      </c>
      <c r="J1300">
        <v>1</v>
      </c>
      <c r="K1300">
        <v>1742</v>
      </c>
    </row>
    <row r="1301" spans="1:11" x14ac:dyDescent="0.25">
      <c r="A1301" s="37" t="str">
        <f t="shared" si="2"/>
        <v>NHS111PS-202324-H1</v>
      </c>
      <c r="B1301" s="37" t="str">
        <f>VLOOKUP($A1301,Refs!$J$2:$K$15,2,FALSE)</f>
        <v>Apr'23 to Sep'23</v>
      </c>
      <c r="C1301" t="s">
        <v>537</v>
      </c>
      <c r="D1301" t="s">
        <v>11</v>
      </c>
      <c r="E1301" t="s">
        <v>514</v>
      </c>
      <c r="F1301" t="s">
        <v>10</v>
      </c>
      <c r="G1301" t="s">
        <v>513</v>
      </c>
      <c r="H1301" t="s">
        <v>28</v>
      </c>
      <c r="I1301" t="s">
        <v>56</v>
      </c>
      <c r="J1301">
        <v>2</v>
      </c>
      <c r="K1301">
        <v>244</v>
      </c>
    </row>
    <row r="1302" spans="1:11" x14ac:dyDescent="0.25">
      <c r="A1302" s="37" t="str">
        <f t="shared" si="2"/>
        <v>NHS111PS-202324-H1</v>
      </c>
      <c r="B1302" s="37" t="str">
        <f>VLOOKUP($A1302,Refs!$J$2:$K$15,2,FALSE)</f>
        <v>Apr'23 to Sep'23</v>
      </c>
      <c r="C1302" t="s">
        <v>537</v>
      </c>
      <c r="D1302" t="s">
        <v>11</v>
      </c>
      <c r="E1302" t="s">
        <v>514</v>
      </c>
      <c r="F1302" t="s">
        <v>10</v>
      </c>
      <c r="G1302" t="s">
        <v>513</v>
      </c>
      <c r="H1302" t="s">
        <v>28</v>
      </c>
      <c r="I1302" t="s">
        <v>56</v>
      </c>
      <c r="J1302" t="s">
        <v>495</v>
      </c>
      <c r="K1302">
        <v>142</v>
      </c>
    </row>
    <row r="1303" spans="1:11" x14ac:dyDescent="0.25">
      <c r="A1303" s="37" t="str">
        <f t="shared" si="2"/>
        <v>NHS111PS-202324-H1</v>
      </c>
      <c r="B1303" s="37" t="str">
        <f>VLOOKUP($A1303,Refs!$J$2:$K$15,2,FALSE)</f>
        <v>Apr'23 to Sep'23</v>
      </c>
      <c r="C1303" t="s">
        <v>537</v>
      </c>
      <c r="D1303" t="s">
        <v>11</v>
      </c>
      <c r="E1303" t="s">
        <v>514</v>
      </c>
      <c r="F1303" t="s">
        <v>10</v>
      </c>
      <c r="G1303" t="s">
        <v>513</v>
      </c>
      <c r="H1303" t="s">
        <v>28</v>
      </c>
      <c r="I1303" t="s">
        <v>56</v>
      </c>
      <c r="J1303" t="s">
        <v>496</v>
      </c>
      <c r="K1303">
        <v>30</v>
      </c>
    </row>
    <row r="1304" spans="1:11" x14ac:dyDescent="0.25">
      <c r="A1304" s="37" t="str">
        <f t="shared" si="2"/>
        <v>NHS111PS-202324-H1</v>
      </c>
      <c r="B1304" s="37" t="str">
        <f>VLOOKUP($A1304,Refs!$J$2:$K$15,2,FALSE)</f>
        <v>Apr'23 to Sep'23</v>
      </c>
      <c r="C1304" t="s">
        <v>537</v>
      </c>
      <c r="D1304" t="s">
        <v>11</v>
      </c>
      <c r="E1304" t="s">
        <v>514</v>
      </c>
      <c r="F1304" t="s">
        <v>10</v>
      </c>
      <c r="G1304" t="s">
        <v>513</v>
      </c>
      <c r="H1304" t="s">
        <v>28</v>
      </c>
      <c r="I1304" t="s">
        <v>56</v>
      </c>
      <c r="J1304" t="s">
        <v>497</v>
      </c>
      <c r="K1304">
        <v>24</v>
      </c>
    </row>
    <row r="1305" spans="1:11" x14ac:dyDescent="0.25">
      <c r="A1305" s="37" t="str">
        <f t="shared" si="2"/>
        <v>NHS111PS-202324-H1</v>
      </c>
      <c r="B1305" s="37" t="str">
        <f>VLOOKUP($A1305,Refs!$J$2:$K$15,2,FALSE)</f>
        <v>Apr'23 to Sep'23</v>
      </c>
      <c r="C1305" t="s">
        <v>537</v>
      </c>
      <c r="D1305" t="s">
        <v>11</v>
      </c>
      <c r="E1305" t="s">
        <v>514</v>
      </c>
      <c r="F1305" t="s">
        <v>10</v>
      </c>
      <c r="G1305" t="s">
        <v>513</v>
      </c>
      <c r="H1305" t="s">
        <v>28</v>
      </c>
      <c r="I1305" t="s">
        <v>56</v>
      </c>
      <c r="J1305" t="s">
        <v>498</v>
      </c>
      <c r="K1305">
        <v>17</v>
      </c>
    </row>
    <row r="1306" spans="1:11" x14ac:dyDescent="0.25">
      <c r="A1306" s="37" t="str">
        <f t="shared" si="2"/>
        <v>NHS111PS-202324-H1</v>
      </c>
      <c r="B1306" s="37" t="str">
        <f>VLOOKUP($A1306,Refs!$J$2:$K$15,2,FALSE)</f>
        <v>Apr'23 to Sep'23</v>
      </c>
      <c r="C1306" t="s">
        <v>537</v>
      </c>
      <c r="D1306" t="s">
        <v>11</v>
      </c>
      <c r="E1306" t="s">
        <v>514</v>
      </c>
      <c r="F1306" t="s">
        <v>10</v>
      </c>
      <c r="G1306" t="s">
        <v>513</v>
      </c>
      <c r="H1306" t="s">
        <v>28</v>
      </c>
      <c r="I1306" t="s">
        <v>56</v>
      </c>
      <c r="J1306" t="s">
        <v>499</v>
      </c>
      <c r="K1306">
        <v>31</v>
      </c>
    </row>
    <row r="1307" spans="1:11" x14ac:dyDescent="0.25">
      <c r="A1307" s="37" t="str">
        <f t="shared" si="2"/>
        <v>NHS111PS-202324-H1</v>
      </c>
      <c r="B1307" s="37" t="str">
        <f>VLOOKUP($A1307,Refs!$J$2:$K$15,2,FALSE)</f>
        <v>Apr'23 to Sep'23</v>
      </c>
      <c r="C1307" t="s">
        <v>537</v>
      </c>
      <c r="D1307" t="s">
        <v>11</v>
      </c>
      <c r="E1307" t="s">
        <v>514</v>
      </c>
      <c r="F1307" t="s">
        <v>10</v>
      </c>
      <c r="G1307" t="s">
        <v>513</v>
      </c>
      <c r="H1307" t="s">
        <v>28</v>
      </c>
      <c r="I1307" t="s">
        <v>56</v>
      </c>
      <c r="J1307" t="s">
        <v>500</v>
      </c>
      <c r="K1307">
        <v>0</v>
      </c>
    </row>
    <row r="1308" spans="1:11" x14ac:dyDescent="0.25">
      <c r="A1308" s="37" t="str">
        <f t="shared" si="2"/>
        <v>NHS111PS-202324-H1</v>
      </c>
      <c r="B1308" s="37" t="str">
        <f>VLOOKUP($A1308,Refs!$J$2:$K$15,2,FALSE)</f>
        <v>Apr'23 to Sep'23</v>
      </c>
      <c r="C1308" t="s">
        <v>537</v>
      </c>
      <c r="D1308" t="s">
        <v>11</v>
      </c>
      <c r="E1308" t="s">
        <v>514</v>
      </c>
      <c r="F1308" t="s">
        <v>10</v>
      </c>
      <c r="G1308" t="s">
        <v>513</v>
      </c>
      <c r="H1308" t="s">
        <v>28</v>
      </c>
      <c r="I1308" t="s">
        <v>56</v>
      </c>
      <c r="J1308" t="s">
        <v>501</v>
      </c>
      <c r="K1308">
        <v>43</v>
      </c>
    </row>
    <row r="1309" spans="1:11" x14ac:dyDescent="0.25">
      <c r="A1309" s="37" t="str">
        <f t="shared" si="2"/>
        <v>NHS111PS-202324-H1</v>
      </c>
      <c r="B1309" s="37" t="str">
        <f>VLOOKUP($A1309,Refs!$J$2:$K$15,2,FALSE)</f>
        <v>Apr'23 to Sep'23</v>
      </c>
      <c r="C1309" t="s">
        <v>537</v>
      </c>
      <c r="D1309" t="s">
        <v>11</v>
      </c>
      <c r="E1309" t="s">
        <v>514</v>
      </c>
      <c r="F1309" t="s">
        <v>10</v>
      </c>
      <c r="G1309" t="s">
        <v>513</v>
      </c>
      <c r="H1309" t="s">
        <v>28</v>
      </c>
      <c r="I1309" t="s">
        <v>56</v>
      </c>
      <c r="J1309" t="s">
        <v>502</v>
      </c>
      <c r="K1309">
        <v>48</v>
      </c>
    </row>
    <row r="1310" spans="1:11" x14ac:dyDescent="0.25">
      <c r="A1310" s="37" t="str">
        <f t="shared" si="2"/>
        <v>NHS111PS-202324-H1</v>
      </c>
      <c r="B1310" s="37" t="str">
        <f>VLOOKUP($A1310,Refs!$J$2:$K$15,2,FALSE)</f>
        <v>Apr'23 to Sep'23</v>
      </c>
      <c r="C1310" t="s">
        <v>537</v>
      </c>
      <c r="D1310" t="s">
        <v>11</v>
      </c>
      <c r="E1310" t="s">
        <v>514</v>
      </c>
      <c r="F1310" t="s">
        <v>10</v>
      </c>
      <c r="G1310" t="s">
        <v>513</v>
      </c>
      <c r="H1310" t="s">
        <v>28</v>
      </c>
      <c r="I1310" t="s">
        <v>56</v>
      </c>
      <c r="J1310" t="s">
        <v>503</v>
      </c>
      <c r="K1310">
        <v>28</v>
      </c>
    </row>
    <row r="1311" spans="1:11" x14ac:dyDescent="0.25">
      <c r="A1311" s="37" t="str">
        <f t="shared" si="2"/>
        <v>NHS111PS-202324-H1</v>
      </c>
      <c r="B1311" s="37" t="str">
        <f>VLOOKUP($A1311,Refs!$J$2:$K$15,2,FALSE)</f>
        <v>Apr'23 to Sep'23</v>
      </c>
      <c r="C1311" t="s">
        <v>537</v>
      </c>
      <c r="D1311" t="s">
        <v>11</v>
      </c>
      <c r="E1311" t="s">
        <v>514</v>
      </c>
      <c r="F1311" t="s">
        <v>10</v>
      </c>
      <c r="G1311" t="s">
        <v>513</v>
      </c>
      <c r="H1311" t="s">
        <v>28</v>
      </c>
      <c r="I1311" t="s">
        <v>56</v>
      </c>
      <c r="J1311" t="s">
        <v>504</v>
      </c>
      <c r="K1311">
        <v>38</v>
      </c>
    </row>
    <row r="1312" spans="1:11" x14ac:dyDescent="0.25">
      <c r="A1312" s="37" t="str">
        <f t="shared" si="2"/>
        <v>NHS111PS-202324-H1</v>
      </c>
      <c r="B1312" s="37" t="str">
        <f>VLOOKUP($A1312,Refs!$J$2:$K$15,2,FALSE)</f>
        <v>Apr'23 to Sep'23</v>
      </c>
      <c r="C1312" t="s">
        <v>537</v>
      </c>
      <c r="D1312" t="s">
        <v>11</v>
      </c>
      <c r="E1312" t="s">
        <v>514</v>
      </c>
      <c r="F1312" t="s">
        <v>10</v>
      </c>
      <c r="G1312" t="s">
        <v>513</v>
      </c>
      <c r="H1312" t="s">
        <v>28</v>
      </c>
      <c r="I1312" t="s">
        <v>56</v>
      </c>
      <c r="J1312" t="s">
        <v>505</v>
      </c>
      <c r="K1312">
        <v>8</v>
      </c>
    </row>
    <row r="1313" spans="1:11" x14ac:dyDescent="0.25">
      <c r="A1313" s="37" t="str">
        <f t="shared" si="2"/>
        <v>NHS111PS-202324-H1</v>
      </c>
      <c r="B1313" s="37" t="str">
        <f>VLOOKUP($A1313,Refs!$J$2:$K$15,2,FALSE)</f>
        <v>Apr'23 to Sep'23</v>
      </c>
      <c r="C1313" t="s">
        <v>537</v>
      </c>
      <c r="D1313" t="s">
        <v>11</v>
      </c>
      <c r="E1313" t="s">
        <v>514</v>
      </c>
      <c r="F1313" t="s">
        <v>10</v>
      </c>
      <c r="G1313" t="s">
        <v>513</v>
      </c>
      <c r="H1313" t="s">
        <v>28</v>
      </c>
      <c r="I1313" t="s">
        <v>56</v>
      </c>
      <c r="J1313" t="s">
        <v>506</v>
      </c>
      <c r="K1313">
        <v>14</v>
      </c>
    </row>
    <row r="1314" spans="1:11" x14ac:dyDescent="0.25">
      <c r="A1314" s="37" t="str">
        <f t="shared" si="2"/>
        <v>NHS111PS-202324-H1</v>
      </c>
      <c r="B1314" s="37" t="str">
        <f>VLOOKUP($A1314,Refs!$J$2:$K$15,2,FALSE)</f>
        <v>Apr'23 to Sep'23</v>
      </c>
      <c r="C1314" t="s">
        <v>537</v>
      </c>
      <c r="D1314" t="s">
        <v>11</v>
      </c>
      <c r="E1314" t="s">
        <v>514</v>
      </c>
      <c r="F1314" t="s">
        <v>10</v>
      </c>
      <c r="G1314" t="s">
        <v>513</v>
      </c>
      <c r="H1314" t="s">
        <v>28</v>
      </c>
      <c r="I1314" t="s">
        <v>56</v>
      </c>
      <c r="J1314" t="s">
        <v>507</v>
      </c>
      <c r="K1314">
        <v>15</v>
      </c>
    </row>
    <row r="1315" spans="1:11" x14ac:dyDescent="0.25">
      <c r="A1315" s="37" t="str">
        <f t="shared" si="2"/>
        <v>NHS111PS-202324-H1</v>
      </c>
      <c r="B1315" s="37" t="str">
        <f>VLOOKUP($A1315,Refs!$J$2:$K$15,2,FALSE)</f>
        <v>Apr'23 to Sep'23</v>
      </c>
      <c r="C1315" t="s">
        <v>537</v>
      </c>
      <c r="D1315" t="s">
        <v>11</v>
      </c>
      <c r="E1315" t="s">
        <v>514</v>
      </c>
      <c r="F1315" t="s">
        <v>10</v>
      </c>
      <c r="G1315" t="s">
        <v>513</v>
      </c>
      <c r="H1315" t="s">
        <v>28</v>
      </c>
      <c r="I1315" t="s">
        <v>56</v>
      </c>
      <c r="J1315" t="s">
        <v>508</v>
      </c>
      <c r="K1315">
        <v>50</v>
      </c>
    </row>
    <row r="1316" spans="1:11" x14ac:dyDescent="0.25">
      <c r="A1316" s="37" t="str">
        <f t="shared" ref="A1316:A1379" si="3">C1316</f>
        <v>NHS111PS-202324-H1</v>
      </c>
      <c r="B1316" s="37" t="str">
        <f>VLOOKUP($A1316,Refs!$J$2:$K$15,2,FALSE)</f>
        <v>Apr'23 to Sep'23</v>
      </c>
      <c r="C1316" t="s">
        <v>537</v>
      </c>
      <c r="D1316" t="s">
        <v>5</v>
      </c>
      <c r="E1316" t="s">
        <v>515</v>
      </c>
      <c r="F1316" t="s">
        <v>10</v>
      </c>
      <c r="G1316" t="s">
        <v>513</v>
      </c>
      <c r="H1316" t="s">
        <v>33</v>
      </c>
      <c r="I1316" t="s">
        <v>59</v>
      </c>
      <c r="J1316">
        <v>1</v>
      </c>
      <c r="K1316">
        <v>6271</v>
      </c>
    </row>
    <row r="1317" spans="1:11" x14ac:dyDescent="0.25">
      <c r="A1317" s="37" t="str">
        <f t="shared" si="3"/>
        <v>NHS111PS-202324-H1</v>
      </c>
      <c r="B1317" s="37" t="str">
        <f>VLOOKUP($A1317,Refs!$J$2:$K$15,2,FALSE)</f>
        <v>Apr'23 to Sep'23</v>
      </c>
      <c r="C1317" t="s">
        <v>537</v>
      </c>
      <c r="D1317" t="s">
        <v>5</v>
      </c>
      <c r="E1317" t="s">
        <v>515</v>
      </c>
      <c r="F1317" t="s">
        <v>10</v>
      </c>
      <c r="G1317" t="s">
        <v>513</v>
      </c>
      <c r="H1317" t="s">
        <v>33</v>
      </c>
      <c r="I1317" t="s">
        <v>59</v>
      </c>
      <c r="J1317">
        <v>2</v>
      </c>
      <c r="K1317">
        <v>878</v>
      </c>
    </row>
    <row r="1318" spans="1:11" x14ac:dyDescent="0.25">
      <c r="A1318" s="37" t="str">
        <f t="shared" si="3"/>
        <v>NHS111PS-202324-H1</v>
      </c>
      <c r="B1318" s="37" t="str">
        <f>VLOOKUP($A1318,Refs!$J$2:$K$15,2,FALSE)</f>
        <v>Apr'23 to Sep'23</v>
      </c>
      <c r="C1318" t="s">
        <v>537</v>
      </c>
      <c r="D1318" t="s">
        <v>5</v>
      </c>
      <c r="E1318" t="s">
        <v>515</v>
      </c>
      <c r="F1318" t="s">
        <v>10</v>
      </c>
      <c r="G1318" t="s">
        <v>513</v>
      </c>
      <c r="H1318" t="s">
        <v>33</v>
      </c>
      <c r="I1318" t="s">
        <v>59</v>
      </c>
      <c r="J1318" t="s">
        <v>495</v>
      </c>
      <c r="K1318">
        <v>500</v>
      </c>
    </row>
    <row r="1319" spans="1:11" x14ac:dyDescent="0.25">
      <c r="A1319" s="37" t="str">
        <f t="shared" si="3"/>
        <v>NHS111PS-202324-H1</v>
      </c>
      <c r="B1319" s="37" t="str">
        <f>VLOOKUP($A1319,Refs!$J$2:$K$15,2,FALSE)</f>
        <v>Apr'23 to Sep'23</v>
      </c>
      <c r="C1319" t="s">
        <v>537</v>
      </c>
      <c r="D1319" t="s">
        <v>5</v>
      </c>
      <c r="E1319" t="s">
        <v>515</v>
      </c>
      <c r="F1319" t="s">
        <v>10</v>
      </c>
      <c r="G1319" t="s">
        <v>513</v>
      </c>
      <c r="H1319" t="s">
        <v>33</v>
      </c>
      <c r="I1319" t="s">
        <v>59</v>
      </c>
      <c r="J1319" t="s">
        <v>496</v>
      </c>
      <c r="K1319">
        <v>171</v>
      </c>
    </row>
    <row r="1320" spans="1:11" x14ac:dyDescent="0.25">
      <c r="A1320" s="37" t="str">
        <f t="shared" si="3"/>
        <v>NHS111PS-202324-H1</v>
      </c>
      <c r="B1320" s="37" t="str">
        <f>VLOOKUP($A1320,Refs!$J$2:$K$15,2,FALSE)</f>
        <v>Apr'23 to Sep'23</v>
      </c>
      <c r="C1320" t="s">
        <v>537</v>
      </c>
      <c r="D1320" t="s">
        <v>5</v>
      </c>
      <c r="E1320" t="s">
        <v>515</v>
      </c>
      <c r="F1320" t="s">
        <v>10</v>
      </c>
      <c r="G1320" t="s">
        <v>513</v>
      </c>
      <c r="H1320" t="s">
        <v>33</v>
      </c>
      <c r="I1320" t="s">
        <v>59</v>
      </c>
      <c r="J1320" t="s">
        <v>497</v>
      </c>
      <c r="K1320">
        <v>65</v>
      </c>
    </row>
    <row r="1321" spans="1:11" x14ac:dyDescent="0.25">
      <c r="A1321" s="37" t="str">
        <f t="shared" si="3"/>
        <v>NHS111PS-202324-H1</v>
      </c>
      <c r="B1321" s="37" t="str">
        <f>VLOOKUP($A1321,Refs!$J$2:$K$15,2,FALSE)</f>
        <v>Apr'23 to Sep'23</v>
      </c>
      <c r="C1321" t="s">
        <v>537</v>
      </c>
      <c r="D1321" t="s">
        <v>5</v>
      </c>
      <c r="E1321" t="s">
        <v>515</v>
      </c>
      <c r="F1321" t="s">
        <v>10</v>
      </c>
      <c r="G1321" t="s">
        <v>513</v>
      </c>
      <c r="H1321" t="s">
        <v>33</v>
      </c>
      <c r="I1321" t="s">
        <v>59</v>
      </c>
      <c r="J1321" t="s">
        <v>498</v>
      </c>
      <c r="K1321">
        <v>57</v>
      </c>
    </row>
    <row r="1322" spans="1:11" x14ac:dyDescent="0.25">
      <c r="A1322" s="37" t="str">
        <f t="shared" si="3"/>
        <v>NHS111PS-202324-H1</v>
      </c>
      <c r="B1322" s="37" t="str">
        <f>VLOOKUP($A1322,Refs!$J$2:$K$15,2,FALSE)</f>
        <v>Apr'23 to Sep'23</v>
      </c>
      <c r="C1322" t="s">
        <v>537</v>
      </c>
      <c r="D1322" t="s">
        <v>5</v>
      </c>
      <c r="E1322" t="s">
        <v>515</v>
      </c>
      <c r="F1322" t="s">
        <v>10</v>
      </c>
      <c r="G1322" t="s">
        <v>513</v>
      </c>
      <c r="H1322" t="s">
        <v>33</v>
      </c>
      <c r="I1322" t="s">
        <v>59</v>
      </c>
      <c r="J1322" t="s">
        <v>499</v>
      </c>
      <c r="K1322">
        <v>82</v>
      </c>
    </row>
    <row r="1323" spans="1:11" x14ac:dyDescent="0.25">
      <c r="A1323" s="37" t="str">
        <f t="shared" si="3"/>
        <v>NHS111PS-202324-H1</v>
      </c>
      <c r="B1323" s="37" t="str">
        <f>VLOOKUP($A1323,Refs!$J$2:$K$15,2,FALSE)</f>
        <v>Apr'23 to Sep'23</v>
      </c>
      <c r="C1323" t="s">
        <v>537</v>
      </c>
      <c r="D1323" t="s">
        <v>5</v>
      </c>
      <c r="E1323" t="s">
        <v>515</v>
      </c>
      <c r="F1323" t="s">
        <v>10</v>
      </c>
      <c r="G1323" t="s">
        <v>513</v>
      </c>
      <c r="H1323" t="s">
        <v>33</v>
      </c>
      <c r="I1323" t="s">
        <v>59</v>
      </c>
      <c r="J1323" t="s">
        <v>500</v>
      </c>
      <c r="K1323">
        <v>3</v>
      </c>
    </row>
    <row r="1324" spans="1:11" x14ac:dyDescent="0.25">
      <c r="A1324" s="37" t="str">
        <f t="shared" si="3"/>
        <v>NHS111PS-202324-H1</v>
      </c>
      <c r="B1324" s="37" t="str">
        <f>VLOOKUP($A1324,Refs!$J$2:$K$15,2,FALSE)</f>
        <v>Apr'23 to Sep'23</v>
      </c>
      <c r="C1324" t="s">
        <v>537</v>
      </c>
      <c r="D1324" t="s">
        <v>5</v>
      </c>
      <c r="E1324" t="s">
        <v>515</v>
      </c>
      <c r="F1324" t="s">
        <v>10</v>
      </c>
      <c r="G1324" t="s">
        <v>513</v>
      </c>
      <c r="H1324" t="s">
        <v>33</v>
      </c>
      <c r="I1324" t="s">
        <v>59</v>
      </c>
      <c r="J1324" t="s">
        <v>501</v>
      </c>
      <c r="K1324">
        <v>191</v>
      </c>
    </row>
    <row r="1325" spans="1:11" x14ac:dyDescent="0.25">
      <c r="A1325" s="37" t="str">
        <f t="shared" si="3"/>
        <v>NHS111PS-202324-H1</v>
      </c>
      <c r="B1325" s="37" t="str">
        <f>VLOOKUP($A1325,Refs!$J$2:$K$15,2,FALSE)</f>
        <v>Apr'23 to Sep'23</v>
      </c>
      <c r="C1325" t="s">
        <v>537</v>
      </c>
      <c r="D1325" t="s">
        <v>5</v>
      </c>
      <c r="E1325" t="s">
        <v>515</v>
      </c>
      <c r="F1325" t="s">
        <v>10</v>
      </c>
      <c r="G1325" t="s">
        <v>513</v>
      </c>
      <c r="H1325" t="s">
        <v>33</v>
      </c>
      <c r="I1325" t="s">
        <v>59</v>
      </c>
      <c r="J1325" t="s">
        <v>502</v>
      </c>
      <c r="K1325">
        <v>90</v>
      </c>
    </row>
    <row r="1326" spans="1:11" x14ac:dyDescent="0.25">
      <c r="A1326" s="37" t="str">
        <f t="shared" si="3"/>
        <v>NHS111PS-202324-H1</v>
      </c>
      <c r="B1326" s="37" t="str">
        <f>VLOOKUP($A1326,Refs!$J$2:$K$15,2,FALSE)</f>
        <v>Apr'23 to Sep'23</v>
      </c>
      <c r="C1326" t="s">
        <v>537</v>
      </c>
      <c r="D1326" t="s">
        <v>5</v>
      </c>
      <c r="E1326" t="s">
        <v>515</v>
      </c>
      <c r="F1326" t="s">
        <v>10</v>
      </c>
      <c r="G1326" t="s">
        <v>513</v>
      </c>
      <c r="H1326" t="s">
        <v>33</v>
      </c>
      <c r="I1326" t="s">
        <v>59</v>
      </c>
      <c r="J1326" t="s">
        <v>503</v>
      </c>
      <c r="K1326">
        <v>66</v>
      </c>
    </row>
    <row r="1327" spans="1:11" x14ac:dyDescent="0.25">
      <c r="A1327" s="37" t="str">
        <f t="shared" si="3"/>
        <v>NHS111PS-202324-H1</v>
      </c>
      <c r="B1327" s="37" t="str">
        <f>VLOOKUP($A1327,Refs!$J$2:$K$15,2,FALSE)</f>
        <v>Apr'23 to Sep'23</v>
      </c>
      <c r="C1327" t="s">
        <v>537</v>
      </c>
      <c r="D1327" t="s">
        <v>5</v>
      </c>
      <c r="E1327" t="s">
        <v>515</v>
      </c>
      <c r="F1327" t="s">
        <v>10</v>
      </c>
      <c r="G1327" t="s">
        <v>513</v>
      </c>
      <c r="H1327" t="s">
        <v>33</v>
      </c>
      <c r="I1327" t="s">
        <v>59</v>
      </c>
      <c r="J1327" t="s">
        <v>504</v>
      </c>
      <c r="K1327">
        <v>184</v>
      </c>
    </row>
    <row r="1328" spans="1:11" x14ac:dyDescent="0.25">
      <c r="A1328" s="37" t="str">
        <f t="shared" si="3"/>
        <v>NHS111PS-202324-H1</v>
      </c>
      <c r="B1328" s="37" t="str">
        <f>VLOOKUP($A1328,Refs!$J$2:$K$15,2,FALSE)</f>
        <v>Apr'23 to Sep'23</v>
      </c>
      <c r="C1328" t="s">
        <v>537</v>
      </c>
      <c r="D1328" t="s">
        <v>5</v>
      </c>
      <c r="E1328" t="s">
        <v>515</v>
      </c>
      <c r="F1328" t="s">
        <v>10</v>
      </c>
      <c r="G1328" t="s">
        <v>513</v>
      </c>
      <c r="H1328" t="s">
        <v>33</v>
      </c>
      <c r="I1328" t="s">
        <v>59</v>
      </c>
      <c r="J1328" t="s">
        <v>505</v>
      </c>
      <c r="K1328">
        <v>40</v>
      </c>
    </row>
    <row r="1329" spans="1:11" x14ac:dyDescent="0.25">
      <c r="A1329" s="37" t="str">
        <f t="shared" si="3"/>
        <v>NHS111PS-202324-H1</v>
      </c>
      <c r="B1329" s="37" t="str">
        <f>VLOOKUP($A1329,Refs!$J$2:$K$15,2,FALSE)</f>
        <v>Apr'23 to Sep'23</v>
      </c>
      <c r="C1329" t="s">
        <v>537</v>
      </c>
      <c r="D1329" t="s">
        <v>5</v>
      </c>
      <c r="E1329" t="s">
        <v>515</v>
      </c>
      <c r="F1329" t="s">
        <v>10</v>
      </c>
      <c r="G1329" t="s">
        <v>513</v>
      </c>
      <c r="H1329" t="s">
        <v>33</v>
      </c>
      <c r="I1329" t="s">
        <v>59</v>
      </c>
      <c r="J1329" t="s">
        <v>506</v>
      </c>
      <c r="K1329">
        <v>65</v>
      </c>
    </row>
    <row r="1330" spans="1:11" x14ac:dyDescent="0.25">
      <c r="A1330" s="37" t="str">
        <f t="shared" si="3"/>
        <v>NHS111PS-202324-H1</v>
      </c>
      <c r="B1330" s="37" t="str">
        <f>VLOOKUP($A1330,Refs!$J$2:$K$15,2,FALSE)</f>
        <v>Apr'23 to Sep'23</v>
      </c>
      <c r="C1330" t="s">
        <v>537</v>
      </c>
      <c r="D1330" t="s">
        <v>5</v>
      </c>
      <c r="E1330" t="s">
        <v>515</v>
      </c>
      <c r="F1330" t="s">
        <v>10</v>
      </c>
      <c r="G1330" t="s">
        <v>513</v>
      </c>
      <c r="H1330" t="s">
        <v>33</v>
      </c>
      <c r="I1330" t="s">
        <v>59</v>
      </c>
      <c r="J1330" t="s">
        <v>507</v>
      </c>
      <c r="K1330">
        <v>146</v>
      </c>
    </row>
    <row r="1331" spans="1:11" x14ac:dyDescent="0.25">
      <c r="A1331" s="37" t="str">
        <f t="shared" si="3"/>
        <v>NHS111PS-202324-H1</v>
      </c>
      <c r="B1331" s="37" t="str">
        <f>VLOOKUP($A1331,Refs!$J$2:$K$15,2,FALSE)</f>
        <v>Apr'23 to Sep'23</v>
      </c>
      <c r="C1331" t="s">
        <v>537</v>
      </c>
      <c r="D1331" t="s">
        <v>5</v>
      </c>
      <c r="E1331" t="s">
        <v>515</v>
      </c>
      <c r="F1331" t="s">
        <v>10</v>
      </c>
      <c r="G1331" t="s">
        <v>513</v>
      </c>
      <c r="H1331" t="s">
        <v>33</v>
      </c>
      <c r="I1331" t="s">
        <v>59</v>
      </c>
      <c r="J1331" t="s">
        <v>508</v>
      </c>
      <c r="K1331">
        <v>96</v>
      </c>
    </row>
    <row r="1332" spans="1:11" x14ac:dyDescent="0.25">
      <c r="A1332" s="37" t="str">
        <f t="shared" si="3"/>
        <v>NHS111PS-202324-H1</v>
      </c>
      <c r="B1332" s="37" t="str">
        <f>VLOOKUP($A1332,Refs!$J$2:$K$15,2,FALSE)</f>
        <v>Apr'23 to Sep'23</v>
      </c>
      <c r="C1332" t="s">
        <v>537</v>
      </c>
      <c r="D1332" t="s">
        <v>18</v>
      </c>
      <c r="E1332" t="s">
        <v>511</v>
      </c>
      <c r="F1332" t="s">
        <v>10</v>
      </c>
      <c r="G1332" t="s">
        <v>513</v>
      </c>
      <c r="H1332" t="s">
        <v>51</v>
      </c>
      <c r="I1332" t="s">
        <v>184</v>
      </c>
      <c r="J1332">
        <v>1</v>
      </c>
      <c r="K1332">
        <v>8378</v>
      </c>
    </row>
    <row r="1333" spans="1:11" x14ac:dyDescent="0.25">
      <c r="A1333" s="37" t="str">
        <f t="shared" si="3"/>
        <v>NHS111PS-202324-H1</v>
      </c>
      <c r="B1333" s="37" t="str">
        <f>VLOOKUP($A1333,Refs!$J$2:$K$15,2,FALSE)</f>
        <v>Apr'23 to Sep'23</v>
      </c>
      <c r="C1333" t="s">
        <v>537</v>
      </c>
      <c r="D1333" t="s">
        <v>18</v>
      </c>
      <c r="E1333" t="s">
        <v>511</v>
      </c>
      <c r="F1333" t="s">
        <v>10</v>
      </c>
      <c r="G1333" t="s">
        <v>513</v>
      </c>
      <c r="H1333" t="s">
        <v>51</v>
      </c>
      <c r="I1333" t="s">
        <v>184</v>
      </c>
      <c r="J1333">
        <v>2</v>
      </c>
      <c r="K1333">
        <v>1173</v>
      </c>
    </row>
    <row r="1334" spans="1:11" x14ac:dyDescent="0.25">
      <c r="A1334" s="37" t="str">
        <f t="shared" si="3"/>
        <v>NHS111PS-202324-H1</v>
      </c>
      <c r="B1334" s="37" t="str">
        <f>VLOOKUP($A1334,Refs!$J$2:$K$15,2,FALSE)</f>
        <v>Apr'23 to Sep'23</v>
      </c>
      <c r="C1334" t="s">
        <v>537</v>
      </c>
      <c r="D1334" t="s">
        <v>18</v>
      </c>
      <c r="E1334" t="s">
        <v>511</v>
      </c>
      <c r="F1334" t="s">
        <v>10</v>
      </c>
      <c r="G1334" t="s">
        <v>513</v>
      </c>
      <c r="H1334" t="s">
        <v>51</v>
      </c>
      <c r="I1334" t="s">
        <v>184</v>
      </c>
      <c r="J1334" t="s">
        <v>495</v>
      </c>
      <c r="K1334">
        <v>647</v>
      </c>
    </row>
    <row r="1335" spans="1:11" x14ac:dyDescent="0.25">
      <c r="A1335" s="37" t="str">
        <f t="shared" si="3"/>
        <v>NHS111PS-202324-H1</v>
      </c>
      <c r="B1335" s="37" t="str">
        <f>VLOOKUP($A1335,Refs!$J$2:$K$15,2,FALSE)</f>
        <v>Apr'23 to Sep'23</v>
      </c>
      <c r="C1335" t="s">
        <v>537</v>
      </c>
      <c r="D1335" t="s">
        <v>18</v>
      </c>
      <c r="E1335" t="s">
        <v>511</v>
      </c>
      <c r="F1335" t="s">
        <v>10</v>
      </c>
      <c r="G1335" t="s">
        <v>513</v>
      </c>
      <c r="H1335" t="s">
        <v>51</v>
      </c>
      <c r="I1335" t="s">
        <v>184</v>
      </c>
      <c r="J1335" t="s">
        <v>496</v>
      </c>
      <c r="K1335">
        <v>211</v>
      </c>
    </row>
    <row r="1336" spans="1:11" x14ac:dyDescent="0.25">
      <c r="A1336" s="37" t="str">
        <f t="shared" si="3"/>
        <v>NHS111PS-202324-H1</v>
      </c>
      <c r="B1336" s="37" t="str">
        <f>VLOOKUP($A1336,Refs!$J$2:$K$15,2,FALSE)</f>
        <v>Apr'23 to Sep'23</v>
      </c>
      <c r="C1336" t="s">
        <v>537</v>
      </c>
      <c r="D1336" t="s">
        <v>18</v>
      </c>
      <c r="E1336" t="s">
        <v>511</v>
      </c>
      <c r="F1336" t="s">
        <v>10</v>
      </c>
      <c r="G1336" t="s">
        <v>513</v>
      </c>
      <c r="H1336" t="s">
        <v>51</v>
      </c>
      <c r="I1336" t="s">
        <v>184</v>
      </c>
      <c r="J1336" t="s">
        <v>497</v>
      </c>
      <c r="K1336">
        <v>92</v>
      </c>
    </row>
    <row r="1337" spans="1:11" x14ac:dyDescent="0.25">
      <c r="A1337" s="37" t="str">
        <f t="shared" si="3"/>
        <v>NHS111PS-202324-H1</v>
      </c>
      <c r="B1337" s="37" t="str">
        <f>VLOOKUP($A1337,Refs!$J$2:$K$15,2,FALSE)</f>
        <v>Apr'23 to Sep'23</v>
      </c>
      <c r="C1337" t="s">
        <v>537</v>
      </c>
      <c r="D1337" t="s">
        <v>18</v>
      </c>
      <c r="E1337" t="s">
        <v>511</v>
      </c>
      <c r="F1337" t="s">
        <v>10</v>
      </c>
      <c r="G1337" t="s">
        <v>513</v>
      </c>
      <c r="H1337" t="s">
        <v>51</v>
      </c>
      <c r="I1337" t="s">
        <v>184</v>
      </c>
      <c r="J1337" t="s">
        <v>498</v>
      </c>
      <c r="K1337">
        <v>93</v>
      </c>
    </row>
    <row r="1338" spans="1:11" x14ac:dyDescent="0.25">
      <c r="A1338" s="37" t="str">
        <f t="shared" si="3"/>
        <v>NHS111PS-202324-H1</v>
      </c>
      <c r="B1338" s="37" t="str">
        <f>VLOOKUP($A1338,Refs!$J$2:$K$15,2,FALSE)</f>
        <v>Apr'23 to Sep'23</v>
      </c>
      <c r="C1338" t="s">
        <v>537</v>
      </c>
      <c r="D1338" t="s">
        <v>18</v>
      </c>
      <c r="E1338" t="s">
        <v>511</v>
      </c>
      <c r="F1338" t="s">
        <v>10</v>
      </c>
      <c r="G1338" t="s">
        <v>513</v>
      </c>
      <c r="H1338" t="s">
        <v>51</v>
      </c>
      <c r="I1338" t="s">
        <v>184</v>
      </c>
      <c r="J1338" t="s">
        <v>499</v>
      </c>
      <c r="K1338">
        <v>124</v>
      </c>
    </row>
    <row r="1339" spans="1:11" x14ac:dyDescent="0.25">
      <c r="A1339" s="37" t="str">
        <f t="shared" si="3"/>
        <v>NHS111PS-202324-H1</v>
      </c>
      <c r="B1339" s="37" t="str">
        <f>VLOOKUP($A1339,Refs!$J$2:$K$15,2,FALSE)</f>
        <v>Apr'23 to Sep'23</v>
      </c>
      <c r="C1339" t="s">
        <v>537</v>
      </c>
      <c r="D1339" t="s">
        <v>18</v>
      </c>
      <c r="E1339" t="s">
        <v>511</v>
      </c>
      <c r="F1339" t="s">
        <v>10</v>
      </c>
      <c r="G1339" t="s">
        <v>513</v>
      </c>
      <c r="H1339" t="s">
        <v>51</v>
      </c>
      <c r="I1339" t="s">
        <v>184</v>
      </c>
      <c r="J1339" t="s">
        <v>500</v>
      </c>
      <c r="K1339">
        <v>6</v>
      </c>
    </row>
    <row r="1340" spans="1:11" x14ac:dyDescent="0.25">
      <c r="A1340" s="37" t="str">
        <f t="shared" si="3"/>
        <v>NHS111PS-202324-H1</v>
      </c>
      <c r="B1340" s="37" t="str">
        <f>VLOOKUP($A1340,Refs!$J$2:$K$15,2,FALSE)</f>
        <v>Apr'23 to Sep'23</v>
      </c>
      <c r="C1340" t="s">
        <v>537</v>
      </c>
      <c r="D1340" t="s">
        <v>18</v>
      </c>
      <c r="E1340" t="s">
        <v>511</v>
      </c>
      <c r="F1340" t="s">
        <v>10</v>
      </c>
      <c r="G1340" t="s">
        <v>513</v>
      </c>
      <c r="H1340" t="s">
        <v>51</v>
      </c>
      <c r="I1340" t="s">
        <v>184</v>
      </c>
      <c r="J1340" t="s">
        <v>501</v>
      </c>
      <c r="K1340">
        <v>34</v>
      </c>
    </row>
    <row r="1341" spans="1:11" x14ac:dyDescent="0.25">
      <c r="A1341" s="37" t="str">
        <f t="shared" si="3"/>
        <v>NHS111PS-202324-H1</v>
      </c>
      <c r="B1341" s="37" t="str">
        <f>VLOOKUP($A1341,Refs!$J$2:$K$15,2,FALSE)</f>
        <v>Apr'23 to Sep'23</v>
      </c>
      <c r="C1341" t="s">
        <v>537</v>
      </c>
      <c r="D1341" t="s">
        <v>18</v>
      </c>
      <c r="E1341" t="s">
        <v>511</v>
      </c>
      <c r="F1341" t="s">
        <v>10</v>
      </c>
      <c r="G1341" t="s">
        <v>513</v>
      </c>
      <c r="H1341" t="s">
        <v>51</v>
      </c>
      <c r="I1341" t="s">
        <v>184</v>
      </c>
      <c r="J1341" t="s">
        <v>502</v>
      </c>
      <c r="K1341">
        <v>336</v>
      </c>
    </row>
    <row r="1342" spans="1:11" x14ac:dyDescent="0.25">
      <c r="A1342" s="37" t="str">
        <f t="shared" si="3"/>
        <v>NHS111PS-202324-H1</v>
      </c>
      <c r="B1342" s="37" t="str">
        <f>VLOOKUP($A1342,Refs!$J$2:$K$15,2,FALSE)</f>
        <v>Apr'23 to Sep'23</v>
      </c>
      <c r="C1342" t="s">
        <v>537</v>
      </c>
      <c r="D1342" t="s">
        <v>18</v>
      </c>
      <c r="E1342" t="s">
        <v>511</v>
      </c>
      <c r="F1342" t="s">
        <v>10</v>
      </c>
      <c r="G1342" t="s">
        <v>513</v>
      </c>
      <c r="H1342" t="s">
        <v>51</v>
      </c>
      <c r="I1342" t="s">
        <v>184</v>
      </c>
      <c r="J1342" t="s">
        <v>503</v>
      </c>
      <c r="K1342">
        <v>204</v>
      </c>
    </row>
    <row r="1343" spans="1:11" x14ac:dyDescent="0.25">
      <c r="A1343" s="37" t="str">
        <f t="shared" si="3"/>
        <v>NHS111PS-202324-H1</v>
      </c>
      <c r="B1343" s="37" t="str">
        <f>VLOOKUP($A1343,Refs!$J$2:$K$15,2,FALSE)</f>
        <v>Apr'23 to Sep'23</v>
      </c>
      <c r="C1343" t="s">
        <v>537</v>
      </c>
      <c r="D1343" t="s">
        <v>18</v>
      </c>
      <c r="E1343" t="s">
        <v>511</v>
      </c>
      <c r="F1343" t="s">
        <v>10</v>
      </c>
      <c r="G1343" t="s">
        <v>513</v>
      </c>
      <c r="H1343" t="s">
        <v>51</v>
      </c>
      <c r="I1343" t="s">
        <v>184</v>
      </c>
      <c r="J1343" t="s">
        <v>504</v>
      </c>
      <c r="K1343">
        <v>218</v>
      </c>
    </row>
    <row r="1344" spans="1:11" x14ac:dyDescent="0.25">
      <c r="A1344" s="37" t="str">
        <f t="shared" si="3"/>
        <v>NHS111PS-202324-H1</v>
      </c>
      <c r="B1344" s="37" t="str">
        <f>VLOOKUP($A1344,Refs!$J$2:$K$15,2,FALSE)</f>
        <v>Apr'23 to Sep'23</v>
      </c>
      <c r="C1344" t="s">
        <v>537</v>
      </c>
      <c r="D1344" t="s">
        <v>18</v>
      </c>
      <c r="E1344" t="s">
        <v>511</v>
      </c>
      <c r="F1344" t="s">
        <v>10</v>
      </c>
      <c r="G1344" t="s">
        <v>513</v>
      </c>
      <c r="H1344" t="s">
        <v>51</v>
      </c>
      <c r="I1344" t="s">
        <v>184</v>
      </c>
      <c r="J1344" t="s">
        <v>505</v>
      </c>
      <c r="K1344">
        <v>61</v>
      </c>
    </row>
    <row r="1345" spans="1:11" x14ac:dyDescent="0.25">
      <c r="A1345" s="37" t="str">
        <f t="shared" si="3"/>
        <v>NHS111PS-202324-H1</v>
      </c>
      <c r="B1345" s="37" t="str">
        <f>VLOOKUP($A1345,Refs!$J$2:$K$15,2,FALSE)</f>
        <v>Apr'23 to Sep'23</v>
      </c>
      <c r="C1345" t="s">
        <v>537</v>
      </c>
      <c r="D1345" t="s">
        <v>18</v>
      </c>
      <c r="E1345" t="s">
        <v>511</v>
      </c>
      <c r="F1345" t="s">
        <v>10</v>
      </c>
      <c r="G1345" t="s">
        <v>513</v>
      </c>
      <c r="H1345" t="s">
        <v>51</v>
      </c>
      <c r="I1345" t="s">
        <v>184</v>
      </c>
      <c r="J1345" t="s">
        <v>506</v>
      </c>
      <c r="K1345">
        <v>121</v>
      </c>
    </row>
    <row r="1346" spans="1:11" x14ac:dyDescent="0.25">
      <c r="A1346" s="37" t="str">
        <f t="shared" si="3"/>
        <v>NHS111PS-202324-H1</v>
      </c>
      <c r="B1346" s="37" t="str">
        <f>VLOOKUP($A1346,Refs!$J$2:$K$15,2,FALSE)</f>
        <v>Apr'23 to Sep'23</v>
      </c>
      <c r="C1346" t="s">
        <v>537</v>
      </c>
      <c r="D1346" t="s">
        <v>18</v>
      </c>
      <c r="E1346" t="s">
        <v>511</v>
      </c>
      <c r="F1346" t="s">
        <v>10</v>
      </c>
      <c r="G1346" t="s">
        <v>513</v>
      </c>
      <c r="H1346" t="s">
        <v>51</v>
      </c>
      <c r="I1346" t="s">
        <v>184</v>
      </c>
      <c r="J1346" t="s">
        <v>507</v>
      </c>
      <c r="K1346">
        <v>79</v>
      </c>
    </row>
    <row r="1347" spans="1:11" x14ac:dyDescent="0.25">
      <c r="A1347" s="37" t="str">
        <f t="shared" si="3"/>
        <v>NHS111PS-202324-H1</v>
      </c>
      <c r="B1347" s="37" t="str">
        <f>VLOOKUP($A1347,Refs!$J$2:$K$15,2,FALSE)</f>
        <v>Apr'23 to Sep'23</v>
      </c>
      <c r="C1347" t="s">
        <v>537</v>
      </c>
      <c r="D1347" t="s">
        <v>18</v>
      </c>
      <c r="E1347" t="s">
        <v>511</v>
      </c>
      <c r="F1347" t="s">
        <v>10</v>
      </c>
      <c r="G1347" t="s">
        <v>513</v>
      </c>
      <c r="H1347" t="s">
        <v>51</v>
      </c>
      <c r="I1347" t="s">
        <v>184</v>
      </c>
      <c r="J1347" t="s">
        <v>508</v>
      </c>
      <c r="K1347">
        <v>120</v>
      </c>
    </row>
    <row r="1348" spans="1:11" x14ac:dyDescent="0.25">
      <c r="A1348" s="37" t="str">
        <f t="shared" si="3"/>
        <v>NHS111PS-202324-H1</v>
      </c>
      <c r="B1348" s="37" t="str">
        <f>VLOOKUP($A1348,Refs!$J$2:$K$15,2,FALSE)</f>
        <v>Apr'23 to Sep'23</v>
      </c>
      <c r="C1348" t="s">
        <v>537</v>
      </c>
      <c r="D1348" t="s">
        <v>8</v>
      </c>
      <c r="E1348" t="s">
        <v>493</v>
      </c>
      <c r="F1348" t="s">
        <v>10</v>
      </c>
      <c r="G1348" t="s">
        <v>513</v>
      </c>
      <c r="H1348" t="s">
        <v>295</v>
      </c>
      <c r="I1348" t="s">
        <v>98</v>
      </c>
      <c r="J1348">
        <v>1</v>
      </c>
      <c r="K1348">
        <v>8950</v>
      </c>
    </row>
    <row r="1349" spans="1:11" x14ac:dyDescent="0.25">
      <c r="A1349" s="37" t="str">
        <f t="shared" si="3"/>
        <v>NHS111PS-202324-H1</v>
      </c>
      <c r="B1349" s="37" t="str">
        <f>VLOOKUP($A1349,Refs!$J$2:$K$15,2,FALSE)</f>
        <v>Apr'23 to Sep'23</v>
      </c>
      <c r="C1349" t="s">
        <v>537</v>
      </c>
      <c r="D1349" t="s">
        <v>8</v>
      </c>
      <c r="E1349" t="s">
        <v>493</v>
      </c>
      <c r="F1349" t="s">
        <v>10</v>
      </c>
      <c r="G1349" t="s">
        <v>513</v>
      </c>
      <c r="H1349" t="s">
        <v>295</v>
      </c>
      <c r="I1349" t="s">
        <v>98</v>
      </c>
      <c r="J1349">
        <v>2</v>
      </c>
      <c r="K1349">
        <v>1253</v>
      </c>
    </row>
    <row r="1350" spans="1:11" x14ac:dyDescent="0.25">
      <c r="A1350" s="37" t="str">
        <f t="shared" si="3"/>
        <v>NHS111PS-202324-H1</v>
      </c>
      <c r="B1350" s="37" t="str">
        <f>VLOOKUP($A1350,Refs!$J$2:$K$15,2,FALSE)</f>
        <v>Apr'23 to Sep'23</v>
      </c>
      <c r="C1350" t="s">
        <v>537</v>
      </c>
      <c r="D1350" t="s">
        <v>8</v>
      </c>
      <c r="E1350" t="s">
        <v>493</v>
      </c>
      <c r="F1350" t="s">
        <v>10</v>
      </c>
      <c r="G1350" t="s">
        <v>513</v>
      </c>
      <c r="H1350" t="s">
        <v>295</v>
      </c>
      <c r="I1350" t="s">
        <v>98</v>
      </c>
      <c r="J1350" t="s">
        <v>495</v>
      </c>
      <c r="K1350">
        <v>732</v>
      </c>
    </row>
    <row r="1351" spans="1:11" x14ac:dyDescent="0.25">
      <c r="A1351" s="37" t="str">
        <f t="shared" si="3"/>
        <v>NHS111PS-202324-H1</v>
      </c>
      <c r="B1351" s="37" t="str">
        <f>VLOOKUP($A1351,Refs!$J$2:$K$15,2,FALSE)</f>
        <v>Apr'23 to Sep'23</v>
      </c>
      <c r="C1351" t="s">
        <v>537</v>
      </c>
      <c r="D1351" t="s">
        <v>8</v>
      </c>
      <c r="E1351" t="s">
        <v>493</v>
      </c>
      <c r="F1351" t="s">
        <v>10</v>
      </c>
      <c r="G1351" t="s">
        <v>513</v>
      </c>
      <c r="H1351" t="s">
        <v>295</v>
      </c>
      <c r="I1351" t="s">
        <v>98</v>
      </c>
      <c r="J1351" t="s">
        <v>496</v>
      </c>
      <c r="K1351">
        <v>232</v>
      </c>
    </row>
    <row r="1352" spans="1:11" x14ac:dyDescent="0.25">
      <c r="A1352" s="37" t="str">
        <f t="shared" si="3"/>
        <v>NHS111PS-202324-H1</v>
      </c>
      <c r="B1352" s="37" t="str">
        <f>VLOOKUP($A1352,Refs!$J$2:$K$15,2,FALSE)</f>
        <v>Apr'23 to Sep'23</v>
      </c>
      <c r="C1352" t="s">
        <v>537</v>
      </c>
      <c r="D1352" t="s">
        <v>8</v>
      </c>
      <c r="E1352" t="s">
        <v>493</v>
      </c>
      <c r="F1352" t="s">
        <v>10</v>
      </c>
      <c r="G1352" t="s">
        <v>513</v>
      </c>
      <c r="H1352" t="s">
        <v>295</v>
      </c>
      <c r="I1352" t="s">
        <v>98</v>
      </c>
      <c r="J1352" t="s">
        <v>497</v>
      </c>
      <c r="K1352">
        <v>82</v>
      </c>
    </row>
    <row r="1353" spans="1:11" x14ac:dyDescent="0.25">
      <c r="A1353" s="37" t="str">
        <f t="shared" si="3"/>
        <v>NHS111PS-202324-H1</v>
      </c>
      <c r="B1353" s="37" t="str">
        <f>VLOOKUP($A1353,Refs!$J$2:$K$15,2,FALSE)</f>
        <v>Apr'23 to Sep'23</v>
      </c>
      <c r="C1353" t="s">
        <v>537</v>
      </c>
      <c r="D1353" t="s">
        <v>8</v>
      </c>
      <c r="E1353" t="s">
        <v>493</v>
      </c>
      <c r="F1353" t="s">
        <v>10</v>
      </c>
      <c r="G1353" t="s">
        <v>513</v>
      </c>
      <c r="H1353" t="s">
        <v>295</v>
      </c>
      <c r="I1353" t="s">
        <v>98</v>
      </c>
      <c r="J1353" t="s">
        <v>498</v>
      </c>
      <c r="K1353">
        <v>72</v>
      </c>
    </row>
    <row r="1354" spans="1:11" x14ac:dyDescent="0.25">
      <c r="A1354" s="37" t="str">
        <f t="shared" si="3"/>
        <v>NHS111PS-202324-H1</v>
      </c>
      <c r="B1354" s="37" t="str">
        <f>VLOOKUP($A1354,Refs!$J$2:$K$15,2,FALSE)</f>
        <v>Apr'23 to Sep'23</v>
      </c>
      <c r="C1354" t="s">
        <v>537</v>
      </c>
      <c r="D1354" t="s">
        <v>8</v>
      </c>
      <c r="E1354" t="s">
        <v>493</v>
      </c>
      <c r="F1354" t="s">
        <v>10</v>
      </c>
      <c r="G1354" t="s">
        <v>513</v>
      </c>
      <c r="H1354" t="s">
        <v>295</v>
      </c>
      <c r="I1354" t="s">
        <v>98</v>
      </c>
      <c r="J1354" t="s">
        <v>499</v>
      </c>
      <c r="K1354">
        <v>132</v>
      </c>
    </row>
    <row r="1355" spans="1:11" x14ac:dyDescent="0.25">
      <c r="A1355" s="37" t="str">
        <f t="shared" si="3"/>
        <v>NHS111PS-202324-H1</v>
      </c>
      <c r="B1355" s="37" t="str">
        <f>VLOOKUP($A1355,Refs!$J$2:$K$15,2,FALSE)</f>
        <v>Apr'23 to Sep'23</v>
      </c>
      <c r="C1355" t="s">
        <v>537</v>
      </c>
      <c r="D1355" t="s">
        <v>8</v>
      </c>
      <c r="E1355" t="s">
        <v>493</v>
      </c>
      <c r="F1355" t="s">
        <v>10</v>
      </c>
      <c r="G1355" t="s">
        <v>513</v>
      </c>
      <c r="H1355" t="s">
        <v>295</v>
      </c>
      <c r="I1355" t="s">
        <v>98</v>
      </c>
      <c r="J1355" t="s">
        <v>500</v>
      </c>
      <c r="K1355">
        <v>3</v>
      </c>
    </row>
    <row r="1356" spans="1:11" x14ac:dyDescent="0.25">
      <c r="A1356" s="37" t="str">
        <f t="shared" si="3"/>
        <v>NHS111PS-202324-H1</v>
      </c>
      <c r="B1356" s="37" t="str">
        <f>VLOOKUP($A1356,Refs!$J$2:$K$15,2,FALSE)</f>
        <v>Apr'23 to Sep'23</v>
      </c>
      <c r="C1356" t="s">
        <v>537</v>
      </c>
      <c r="D1356" t="s">
        <v>8</v>
      </c>
      <c r="E1356" t="s">
        <v>493</v>
      </c>
      <c r="F1356" t="s">
        <v>10</v>
      </c>
      <c r="G1356" t="s">
        <v>513</v>
      </c>
      <c r="H1356" t="s">
        <v>295</v>
      </c>
      <c r="I1356" t="s">
        <v>98</v>
      </c>
      <c r="J1356" t="s">
        <v>501</v>
      </c>
      <c r="K1356">
        <v>296</v>
      </c>
    </row>
    <row r="1357" spans="1:11" x14ac:dyDescent="0.25">
      <c r="A1357" s="37" t="str">
        <f t="shared" si="3"/>
        <v>NHS111PS-202324-H1</v>
      </c>
      <c r="B1357" s="37" t="str">
        <f>VLOOKUP($A1357,Refs!$J$2:$K$15,2,FALSE)</f>
        <v>Apr'23 to Sep'23</v>
      </c>
      <c r="C1357" t="s">
        <v>537</v>
      </c>
      <c r="D1357" t="s">
        <v>8</v>
      </c>
      <c r="E1357" t="s">
        <v>493</v>
      </c>
      <c r="F1357" t="s">
        <v>10</v>
      </c>
      <c r="G1357" t="s">
        <v>513</v>
      </c>
      <c r="H1357" t="s">
        <v>295</v>
      </c>
      <c r="I1357" t="s">
        <v>98</v>
      </c>
      <c r="J1357" t="s">
        <v>502</v>
      </c>
      <c r="K1357">
        <v>132</v>
      </c>
    </row>
    <row r="1358" spans="1:11" x14ac:dyDescent="0.25">
      <c r="A1358" s="37" t="str">
        <f t="shared" si="3"/>
        <v>NHS111PS-202324-H1</v>
      </c>
      <c r="B1358" s="37" t="str">
        <f>VLOOKUP($A1358,Refs!$J$2:$K$15,2,FALSE)</f>
        <v>Apr'23 to Sep'23</v>
      </c>
      <c r="C1358" t="s">
        <v>537</v>
      </c>
      <c r="D1358" t="s">
        <v>8</v>
      </c>
      <c r="E1358" t="s">
        <v>493</v>
      </c>
      <c r="F1358" t="s">
        <v>10</v>
      </c>
      <c r="G1358" t="s">
        <v>513</v>
      </c>
      <c r="H1358" t="s">
        <v>295</v>
      </c>
      <c r="I1358" t="s">
        <v>98</v>
      </c>
      <c r="J1358" t="s">
        <v>503</v>
      </c>
      <c r="K1358">
        <v>100</v>
      </c>
    </row>
    <row r="1359" spans="1:11" x14ac:dyDescent="0.25">
      <c r="A1359" s="37" t="str">
        <f t="shared" si="3"/>
        <v>NHS111PS-202324-H1</v>
      </c>
      <c r="B1359" s="37" t="str">
        <f>VLOOKUP($A1359,Refs!$J$2:$K$15,2,FALSE)</f>
        <v>Apr'23 to Sep'23</v>
      </c>
      <c r="C1359" t="s">
        <v>537</v>
      </c>
      <c r="D1359" t="s">
        <v>8</v>
      </c>
      <c r="E1359" t="s">
        <v>493</v>
      </c>
      <c r="F1359" t="s">
        <v>10</v>
      </c>
      <c r="G1359" t="s">
        <v>513</v>
      </c>
      <c r="H1359" t="s">
        <v>295</v>
      </c>
      <c r="I1359" t="s">
        <v>98</v>
      </c>
      <c r="J1359" t="s">
        <v>504</v>
      </c>
      <c r="K1359">
        <v>278</v>
      </c>
    </row>
    <row r="1360" spans="1:11" x14ac:dyDescent="0.25">
      <c r="A1360" s="37" t="str">
        <f t="shared" si="3"/>
        <v>NHS111PS-202324-H1</v>
      </c>
      <c r="B1360" s="37" t="str">
        <f>VLOOKUP($A1360,Refs!$J$2:$K$15,2,FALSE)</f>
        <v>Apr'23 to Sep'23</v>
      </c>
      <c r="C1360" t="s">
        <v>537</v>
      </c>
      <c r="D1360" t="s">
        <v>8</v>
      </c>
      <c r="E1360" t="s">
        <v>493</v>
      </c>
      <c r="F1360" t="s">
        <v>10</v>
      </c>
      <c r="G1360" t="s">
        <v>513</v>
      </c>
      <c r="H1360" t="s">
        <v>295</v>
      </c>
      <c r="I1360" t="s">
        <v>98</v>
      </c>
      <c r="J1360" t="s">
        <v>505</v>
      </c>
      <c r="K1360">
        <v>152</v>
      </c>
    </row>
    <row r="1361" spans="1:11" x14ac:dyDescent="0.25">
      <c r="A1361" s="37" t="str">
        <f t="shared" si="3"/>
        <v>NHS111PS-202324-H1</v>
      </c>
      <c r="B1361" s="37" t="str">
        <f>VLOOKUP($A1361,Refs!$J$2:$K$15,2,FALSE)</f>
        <v>Apr'23 to Sep'23</v>
      </c>
      <c r="C1361" t="s">
        <v>537</v>
      </c>
      <c r="D1361" t="s">
        <v>8</v>
      </c>
      <c r="E1361" t="s">
        <v>493</v>
      </c>
      <c r="F1361" t="s">
        <v>10</v>
      </c>
      <c r="G1361" t="s">
        <v>513</v>
      </c>
      <c r="H1361" t="s">
        <v>295</v>
      </c>
      <c r="I1361" t="s">
        <v>98</v>
      </c>
      <c r="J1361" t="s">
        <v>506</v>
      </c>
      <c r="K1361">
        <v>137</v>
      </c>
    </row>
    <row r="1362" spans="1:11" x14ac:dyDescent="0.25">
      <c r="A1362" s="37" t="str">
        <f t="shared" si="3"/>
        <v>NHS111PS-202324-H1</v>
      </c>
      <c r="B1362" s="37" t="str">
        <f>VLOOKUP($A1362,Refs!$J$2:$K$15,2,FALSE)</f>
        <v>Apr'23 to Sep'23</v>
      </c>
      <c r="C1362" t="s">
        <v>537</v>
      </c>
      <c r="D1362" t="s">
        <v>8</v>
      </c>
      <c r="E1362" t="s">
        <v>493</v>
      </c>
      <c r="F1362" t="s">
        <v>10</v>
      </c>
      <c r="G1362" t="s">
        <v>513</v>
      </c>
      <c r="H1362" t="s">
        <v>295</v>
      </c>
      <c r="I1362" t="s">
        <v>98</v>
      </c>
      <c r="J1362" t="s">
        <v>507</v>
      </c>
      <c r="K1362">
        <v>69</v>
      </c>
    </row>
    <row r="1363" spans="1:11" x14ac:dyDescent="0.25">
      <c r="A1363" s="37" t="str">
        <f t="shared" si="3"/>
        <v>NHS111PS-202324-H1</v>
      </c>
      <c r="B1363" s="37" t="str">
        <f>VLOOKUP($A1363,Refs!$J$2:$K$15,2,FALSE)</f>
        <v>Apr'23 to Sep'23</v>
      </c>
      <c r="C1363" t="s">
        <v>537</v>
      </c>
      <c r="D1363" t="s">
        <v>8</v>
      </c>
      <c r="E1363" t="s">
        <v>493</v>
      </c>
      <c r="F1363" t="s">
        <v>10</v>
      </c>
      <c r="G1363" t="s">
        <v>513</v>
      </c>
      <c r="H1363" t="s">
        <v>295</v>
      </c>
      <c r="I1363" t="s">
        <v>98</v>
      </c>
      <c r="J1363" t="s">
        <v>508</v>
      </c>
      <c r="K1363">
        <v>89</v>
      </c>
    </row>
    <row r="1364" spans="1:11" x14ac:dyDescent="0.25">
      <c r="A1364" s="37" t="str">
        <f t="shared" si="3"/>
        <v>NHS111PS-202324-H1</v>
      </c>
      <c r="B1364" s="37" t="str">
        <f>VLOOKUP($A1364,Refs!$J$2:$K$15,2,FALSE)</f>
        <v>Apr'23 to Sep'23</v>
      </c>
      <c r="C1364" t="s">
        <v>537</v>
      </c>
      <c r="D1364" t="s">
        <v>18</v>
      </c>
      <c r="E1364" t="s">
        <v>511</v>
      </c>
      <c r="F1364" t="s">
        <v>10</v>
      </c>
      <c r="G1364" t="s">
        <v>513</v>
      </c>
      <c r="H1364" t="s">
        <v>453</v>
      </c>
      <c r="I1364" t="s">
        <v>454</v>
      </c>
      <c r="J1364">
        <v>1</v>
      </c>
      <c r="K1364">
        <v>7683</v>
      </c>
    </row>
    <row r="1365" spans="1:11" x14ac:dyDescent="0.25">
      <c r="A1365" s="37" t="str">
        <f t="shared" si="3"/>
        <v>NHS111PS-202324-H1</v>
      </c>
      <c r="B1365" s="37" t="str">
        <f>VLOOKUP($A1365,Refs!$J$2:$K$15,2,FALSE)</f>
        <v>Apr'23 to Sep'23</v>
      </c>
      <c r="C1365" t="s">
        <v>537</v>
      </c>
      <c r="D1365" t="s">
        <v>18</v>
      </c>
      <c r="E1365" t="s">
        <v>511</v>
      </c>
      <c r="F1365" t="s">
        <v>10</v>
      </c>
      <c r="G1365" t="s">
        <v>513</v>
      </c>
      <c r="H1365" t="s">
        <v>453</v>
      </c>
      <c r="I1365" t="s">
        <v>454</v>
      </c>
      <c r="J1365">
        <v>2</v>
      </c>
      <c r="K1365">
        <v>922</v>
      </c>
    </row>
    <row r="1366" spans="1:11" x14ac:dyDescent="0.25">
      <c r="A1366" s="37" t="str">
        <f t="shared" si="3"/>
        <v>NHS111PS-202324-H1</v>
      </c>
      <c r="B1366" s="37" t="str">
        <f>VLOOKUP($A1366,Refs!$J$2:$K$15,2,FALSE)</f>
        <v>Apr'23 to Sep'23</v>
      </c>
      <c r="C1366" t="s">
        <v>537</v>
      </c>
      <c r="D1366" t="s">
        <v>18</v>
      </c>
      <c r="E1366" t="s">
        <v>511</v>
      </c>
      <c r="F1366" t="s">
        <v>10</v>
      </c>
      <c r="G1366" t="s">
        <v>513</v>
      </c>
      <c r="H1366" t="s">
        <v>453</v>
      </c>
      <c r="I1366" t="s">
        <v>454</v>
      </c>
      <c r="J1366" t="s">
        <v>495</v>
      </c>
      <c r="K1366">
        <v>492</v>
      </c>
    </row>
    <row r="1367" spans="1:11" x14ac:dyDescent="0.25">
      <c r="A1367" s="37" t="str">
        <f t="shared" si="3"/>
        <v>NHS111PS-202324-H1</v>
      </c>
      <c r="B1367" s="37" t="str">
        <f>VLOOKUP($A1367,Refs!$J$2:$K$15,2,FALSE)</f>
        <v>Apr'23 to Sep'23</v>
      </c>
      <c r="C1367" t="s">
        <v>537</v>
      </c>
      <c r="D1367" t="s">
        <v>18</v>
      </c>
      <c r="E1367" t="s">
        <v>511</v>
      </c>
      <c r="F1367" t="s">
        <v>10</v>
      </c>
      <c r="G1367" t="s">
        <v>513</v>
      </c>
      <c r="H1367" t="s">
        <v>453</v>
      </c>
      <c r="I1367" t="s">
        <v>454</v>
      </c>
      <c r="J1367" t="s">
        <v>496</v>
      </c>
      <c r="K1367">
        <v>162</v>
      </c>
    </row>
    <row r="1368" spans="1:11" x14ac:dyDescent="0.25">
      <c r="A1368" s="37" t="str">
        <f t="shared" si="3"/>
        <v>NHS111PS-202324-H1</v>
      </c>
      <c r="B1368" s="37" t="str">
        <f>VLOOKUP($A1368,Refs!$J$2:$K$15,2,FALSE)</f>
        <v>Apr'23 to Sep'23</v>
      </c>
      <c r="C1368" t="s">
        <v>537</v>
      </c>
      <c r="D1368" t="s">
        <v>18</v>
      </c>
      <c r="E1368" t="s">
        <v>511</v>
      </c>
      <c r="F1368" t="s">
        <v>10</v>
      </c>
      <c r="G1368" t="s">
        <v>513</v>
      </c>
      <c r="H1368" t="s">
        <v>453</v>
      </c>
      <c r="I1368" t="s">
        <v>454</v>
      </c>
      <c r="J1368" t="s">
        <v>497</v>
      </c>
      <c r="K1368">
        <v>72</v>
      </c>
    </row>
    <row r="1369" spans="1:11" x14ac:dyDescent="0.25">
      <c r="A1369" s="37" t="str">
        <f t="shared" si="3"/>
        <v>NHS111PS-202324-H1</v>
      </c>
      <c r="B1369" s="37" t="str">
        <f>VLOOKUP($A1369,Refs!$J$2:$K$15,2,FALSE)</f>
        <v>Apr'23 to Sep'23</v>
      </c>
      <c r="C1369" t="s">
        <v>537</v>
      </c>
      <c r="D1369" t="s">
        <v>18</v>
      </c>
      <c r="E1369" t="s">
        <v>511</v>
      </c>
      <c r="F1369" t="s">
        <v>10</v>
      </c>
      <c r="G1369" t="s">
        <v>513</v>
      </c>
      <c r="H1369" t="s">
        <v>453</v>
      </c>
      <c r="I1369" t="s">
        <v>454</v>
      </c>
      <c r="J1369" t="s">
        <v>498</v>
      </c>
      <c r="K1369">
        <v>62</v>
      </c>
    </row>
    <row r="1370" spans="1:11" x14ac:dyDescent="0.25">
      <c r="A1370" s="37" t="str">
        <f t="shared" si="3"/>
        <v>NHS111PS-202324-H1</v>
      </c>
      <c r="B1370" s="37" t="str">
        <f>VLOOKUP($A1370,Refs!$J$2:$K$15,2,FALSE)</f>
        <v>Apr'23 to Sep'23</v>
      </c>
      <c r="C1370" t="s">
        <v>537</v>
      </c>
      <c r="D1370" t="s">
        <v>18</v>
      </c>
      <c r="E1370" t="s">
        <v>511</v>
      </c>
      <c r="F1370" t="s">
        <v>10</v>
      </c>
      <c r="G1370" t="s">
        <v>513</v>
      </c>
      <c r="H1370" t="s">
        <v>453</v>
      </c>
      <c r="I1370" t="s">
        <v>454</v>
      </c>
      <c r="J1370" t="s">
        <v>499</v>
      </c>
      <c r="K1370">
        <v>134</v>
      </c>
    </row>
    <row r="1371" spans="1:11" x14ac:dyDescent="0.25">
      <c r="A1371" s="37" t="str">
        <f t="shared" si="3"/>
        <v>NHS111PS-202324-H1</v>
      </c>
      <c r="B1371" s="37" t="str">
        <f>VLOOKUP($A1371,Refs!$J$2:$K$15,2,FALSE)</f>
        <v>Apr'23 to Sep'23</v>
      </c>
      <c r="C1371" t="s">
        <v>537</v>
      </c>
      <c r="D1371" t="s">
        <v>18</v>
      </c>
      <c r="E1371" t="s">
        <v>511</v>
      </c>
      <c r="F1371" t="s">
        <v>10</v>
      </c>
      <c r="G1371" t="s">
        <v>513</v>
      </c>
      <c r="H1371" t="s">
        <v>453</v>
      </c>
      <c r="I1371" t="s">
        <v>454</v>
      </c>
      <c r="J1371" t="s">
        <v>500</v>
      </c>
      <c r="K1371">
        <v>0</v>
      </c>
    </row>
    <row r="1372" spans="1:11" x14ac:dyDescent="0.25">
      <c r="A1372" s="37" t="str">
        <f t="shared" si="3"/>
        <v>NHS111PS-202324-H1</v>
      </c>
      <c r="B1372" s="37" t="str">
        <f>VLOOKUP($A1372,Refs!$J$2:$K$15,2,FALSE)</f>
        <v>Apr'23 to Sep'23</v>
      </c>
      <c r="C1372" t="s">
        <v>537</v>
      </c>
      <c r="D1372" t="s">
        <v>18</v>
      </c>
      <c r="E1372" t="s">
        <v>511</v>
      </c>
      <c r="F1372" t="s">
        <v>10</v>
      </c>
      <c r="G1372" t="s">
        <v>513</v>
      </c>
      <c r="H1372" t="s">
        <v>453</v>
      </c>
      <c r="I1372" t="s">
        <v>454</v>
      </c>
      <c r="J1372" t="s">
        <v>501</v>
      </c>
      <c r="K1372">
        <v>202</v>
      </c>
    </row>
    <row r="1373" spans="1:11" x14ac:dyDescent="0.25">
      <c r="A1373" s="37" t="str">
        <f t="shared" si="3"/>
        <v>NHS111PS-202324-H1</v>
      </c>
      <c r="B1373" s="37" t="str">
        <f>VLOOKUP($A1373,Refs!$J$2:$K$15,2,FALSE)</f>
        <v>Apr'23 to Sep'23</v>
      </c>
      <c r="C1373" t="s">
        <v>537</v>
      </c>
      <c r="D1373" t="s">
        <v>18</v>
      </c>
      <c r="E1373" t="s">
        <v>511</v>
      </c>
      <c r="F1373" t="s">
        <v>10</v>
      </c>
      <c r="G1373" t="s">
        <v>513</v>
      </c>
      <c r="H1373" t="s">
        <v>453</v>
      </c>
      <c r="I1373" t="s">
        <v>454</v>
      </c>
      <c r="J1373" t="s">
        <v>502</v>
      </c>
      <c r="K1373">
        <v>82</v>
      </c>
    </row>
    <row r="1374" spans="1:11" x14ac:dyDescent="0.25">
      <c r="A1374" s="37" t="str">
        <f t="shared" si="3"/>
        <v>NHS111PS-202324-H1</v>
      </c>
      <c r="B1374" s="37" t="str">
        <f>VLOOKUP($A1374,Refs!$J$2:$K$15,2,FALSE)</f>
        <v>Apr'23 to Sep'23</v>
      </c>
      <c r="C1374" t="s">
        <v>537</v>
      </c>
      <c r="D1374" t="s">
        <v>18</v>
      </c>
      <c r="E1374" t="s">
        <v>511</v>
      </c>
      <c r="F1374" t="s">
        <v>10</v>
      </c>
      <c r="G1374" t="s">
        <v>513</v>
      </c>
      <c r="H1374" t="s">
        <v>453</v>
      </c>
      <c r="I1374" t="s">
        <v>454</v>
      </c>
      <c r="J1374" t="s">
        <v>503</v>
      </c>
      <c r="K1374">
        <v>111</v>
      </c>
    </row>
    <row r="1375" spans="1:11" x14ac:dyDescent="0.25">
      <c r="A1375" s="37" t="str">
        <f t="shared" si="3"/>
        <v>NHS111PS-202324-H1</v>
      </c>
      <c r="B1375" s="37" t="str">
        <f>VLOOKUP($A1375,Refs!$J$2:$K$15,2,FALSE)</f>
        <v>Apr'23 to Sep'23</v>
      </c>
      <c r="C1375" t="s">
        <v>537</v>
      </c>
      <c r="D1375" t="s">
        <v>18</v>
      </c>
      <c r="E1375" t="s">
        <v>511</v>
      </c>
      <c r="F1375" t="s">
        <v>10</v>
      </c>
      <c r="G1375" t="s">
        <v>513</v>
      </c>
      <c r="H1375" t="s">
        <v>453</v>
      </c>
      <c r="I1375" t="s">
        <v>454</v>
      </c>
      <c r="J1375" t="s">
        <v>504</v>
      </c>
      <c r="K1375">
        <v>184</v>
      </c>
    </row>
    <row r="1376" spans="1:11" x14ac:dyDescent="0.25">
      <c r="A1376" s="37" t="str">
        <f t="shared" si="3"/>
        <v>NHS111PS-202324-H1</v>
      </c>
      <c r="B1376" s="37" t="str">
        <f>VLOOKUP($A1376,Refs!$J$2:$K$15,2,FALSE)</f>
        <v>Apr'23 to Sep'23</v>
      </c>
      <c r="C1376" t="s">
        <v>537</v>
      </c>
      <c r="D1376" t="s">
        <v>18</v>
      </c>
      <c r="E1376" t="s">
        <v>511</v>
      </c>
      <c r="F1376" t="s">
        <v>10</v>
      </c>
      <c r="G1376" t="s">
        <v>513</v>
      </c>
      <c r="H1376" t="s">
        <v>453</v>
      </c>
      <c r="I1376" t="s">
        <v>454</v>
      </c>
      <c r="J1376" t="s">
        <v>505</v>
      </c>
      <c r="K1376">
        <v>30</v>
      </c>
    </row>
    <row r="1377" spans="1:11" x14ac:dyDescent="0.25">
      <c r="A1377" s="37" t="str">
        <f t="shared" si="3"/>
        <v>NHS111PS-202324-H1</v>
      </c>
      <c r="B1377" s="37" t="str">
        <f>VLOOKUP($A1377,Refs!$J$2:$K$15,2,FALSE)</f>
        <v>Apr'23 to Sep'23</v>
      </c>
      <c r="C1377" t="s">
        <v>537</v>
      </c>
      <c r="D1377" t="s">
        <v>18</v>
      </c>
      <c r="E1377" t="s">
        <v>511</v>
      </c>
      <c r="F1377" t="s">
        <v>10</v>
      </c>
      <c r="G1377" t="s">
        <v>513</v>
      </c>
      <c r="H1377" t="s">
        <v>453</v>
      </c>
      <c r="I1377" t="s">
        <v>454</v>
      </c>
      <c r="J1377" t="s">
        <v>506</v>
      </c>
      <c r="K1377">
        <v>134</v>
      </c>
    </row>
    <row r="1378" spans="1:11" x14ac:dyDescent="0.25">
      <c r="A1378" s="37" t="str">
        <f t="shared" si="3"/>
        <v>NHS111PS-202324-H1</v>
      </c>
      <c r="B1378" s="37" t="str">
        <f>VLOOKUP($A1378,Refs!$J$2:$K$15,2,FALSE)</f>
        <v>Apr'23 to Sep'23</v>
      </c>
      <c r="C1378" t="s">
        <v>537</v>
      </c>
      <c r="D1378" t="s">
        <v>18</v>
      </c>
      <c r="E1378" t="s">
        <v>511</v>
      </c>
      <c r="F1378" t="s">
        <v>10</v>
      </c>
      <c r="G1378" t="s">
        <v>513</v>
      </c>
      <c r="H1378" t="s">
        <v>453</v>
      </c>
      <c r="I1378" t="s">
        <v>454</v>
      </c>
      <c r="J1378" t="s">
        <v>507</v>
      </c>
      <c r="K1378">
        <v>60</v>
      </c>
    </row>
    <row r="1379" spans="1:11" x14ac:dyDescent="0.25">
      <c r="A1379" s="37" t="str">
        <f t="shared" si="3"/>
        <v>NHS111PS-202324-H1</v>
      </c>
      <c r="B1379" s="37" t="str">
        <f>VLOOKUP($A1379,Refs!$J$2:$K$15,2,FALSE)</f>
        <v>Apr'23 to Sep'23</v>
      </c>
      <c r="C1379" t="s">
        <v>537</v>
      </c>
      <c r="D1379" t="s">
        <v>18</v>
      </c>
      <c r="E1379" t="s">
        <v>511</v>
      </c>
      <c r="F1379" t="s">
        <v>10</v>
      </c>
      <c r="G1379" t="s">
        <v>513</v>
      </c>
      <c r="H1379" t="s">
        <v>453</v>
      </c>
      <c r="I1379" t="s">
        <v>454</v>
      </c>
      <c r="J1379" t="s">
        <v>508</v>
      </c>
      <c r="K1379">
        <v>119</v>
      </c>
    </row>
    <row r="1380" spans="1:11" x14ac:dyDescent="0.25">
      <c r="A1380" s="37" t="str">
        <f t="shared" ref="A1380:A1443" si="4">C1380</f>
        <v>NHS111PS-202324-H1</v>
      </c>
      <c r="B1380" s="37" t="str">
        <f>VLOOKUP($A1380,Refs!$J$2:$K$15,2,FALSE)</f>
        <v>Apr'23 to Sep'23</v>
      </c>
      <c r="C1380" t="s">
        <v>537</v>
      </c>
      <c r="D1380" t="s">
        <v>18</v>
      </c>
      <c r="E1380" t="s">
        <v>511</v>
      </c>
      <c r="F1380" t="s">
        <v>10</v>
      </c>
      <c r="G1380" t="s">
        <v>513</v>
      </c>
      <c r="H1380" t="s">
        <v>575</v>
      </c>
      <c r="I1380" t="s">
        <v>576</v>
      </c>
      <c r="J1380">
        <v>1</v>
      </c>
      <c r="K1380">
        <v>7416</v>
      </c>
    </row>
    <row r="1381" spans="1:11" x14ac:dyDescent="0.25">
      <c r="A1381" s="37" t="str">
        <f t="shared" si="4"/>
        <v>NHS111PS-202324-H1</v>
      </c>
      <c r="B1381" s="37" t="str">
        <f>VLOOKUP($A1381,Refs!$J$2:$K$15,2,FALSE)</f>
        <v>Apr'23 to Sep'23</v>
      </c>
      <c r="C1381" t="s">
        <v>537</v>
      </c>
      <c r="D1381" t="s">
        <v>18</v>
      </c>
      <c r="E1381" t="s">
        <v>511</v>
      </c>
      <c r="F1381" t="s">
        <v>10</v>
      </c>
      <c r="G1381" t="s">
        <v>513</v>
      </c>
      <c r="H1381" t="s">
        <v>575</v>
      </c>
      <c r="I1381" t="s">
        <v>576</v>
      </c>
      <c r="J1381">
        <v>2</v>
      </c>
      <c r="K1381">
        <v>890</v>
      </c>
    </row>
    <row r="1382" spans="1:11" x14ac:dyDescent="0.25">
      <c r="A1382" s="37" t="str">
        <f t="shared" si="4"/>
        <v>NHS111PS-202324-H1</v>
      </c>
      <c r="B1382" s="37" t="str">
        <f>VLOOKUP($A1382,Refs!$J$2:$K$15,2,FALSE)</f>
        <v>Apr'23 to Sep'23</v>
      </c>
      <c r="C1382" t="s">
        <v>537</v>
      </c>
      <c r="D1382" t="s">
        <v>18</v>
      </c>
      <c r="E1382" t="s">
        <v>511</v>
      </c>
      <c r="F1382" t="s">
        <v>10</v>
      </c>
      <c r="G1382" t="s">
        <v>513</v>
      </c>
      <c r="H1382" t="s">
        <v>575</v>
      </c>
      <c r="I1382" t="s">
        <v>576</v>
      </c>
      <c r="J1382" t="s">
        <v>495</v>
      </c>
      <c r="K1382">
        <v>558</v>
      </c>
    </row>
    <row r="1383" spans="1:11" x14ac:dyDescent="0.25">
      <c r="A1383" s="37" t="str">
        <f t="shared" si="4"/>
        <v>NHS111PS-202324-H1</v>
      </c>
      <c r="B1383" s="37" t="str">
        <f>VLOOKUP($A1383,Refs!$J$2:$K$15,2,FALSE)</f>
        <v>Apr'23 to Sep'23</v>
      </c>
      <c r="C1383" t="s">
        <v>537</v>
      </c>
      <c r="D1383" t="s">
        <v>18</v>
      </c>
      <c r="E1383" t="s">
        <v>511</v>
      </c>
      <c r="F1383" t="s">
        <v>10</v>
      </c>
      <c r="G1383" t="s">
        <v>513</v>
      </c>
      <c r="H1383" t="s">
        <v>575</v>
      </c>
      <c r="I1383" t="s">
        <v>576</v>
      </c>
      <c r="J1383" t="s">
        <v>496</v>
      </c>
      <c r="K1383">
        <v>159</v>
      </c>
    </row>
    <row r="1384" spans="1:11" x14ac:dyDescent="0.25">
      <c r="A1384" s="37" t="str">
        <f t="shared" si="4"/>
        <v>NHS111PS-202324-H1</v>
      </c>
      <c r="B1384" s="37" t="str">
        <f>VLOOKUP($A1384,Refs!$J$2:$K$15,2,FALSE)</f>
        <v>Apr'23 to Sep'23</v>
      </c>
      <c r="C1384" t="s">
        <v>537</v>
      </c>
      <c r="D1384" t="s">
        <v>18</v>
      </c>
      <c r="E1384" t="s">
        <v>511</v>
      </c>
      <c r="F1384" t="s">
        <v>10</v>
      </c>
      <c r="G1384" t="s">
        <v>513</v>
      </c>
      <c r="H1384" t="s">
        <v>575</v>
      </c>
      <c r="I1384" t="s">
        <v>576</v>
      </c>
      <c r="J1384" t="s">
        <v>497</v>
      </c>
      <c r="K1384">
        <v>50</v>
      </c>
    </row>
    <row r="1385" spans="1:11" x14ac:dyDescent="0.25">
      <c r="A1385" s="37" t="str">
        <f t="shared" si="4"/>
        <v>NHS111PS-202324-H1</v>
      </c>
      <c r="B1385" s="37" t="str">
        <f>VLOOKUP($A1385,Refs!$J$2:$K$15,2,FALSE)</f>
        <v>Apr'23 to Sep'23</v>
      </c>
      <c r="C1385" t="s">
        <v>537</v>
      </c>
      <c r="D1385" t="s">
        <v>18</v>
      </c>
      <c r="E1385" t="s">
        <v>511</v>
      </c>
      <c r="F1385" t="s">
        <v>10</v>
      </c>
      <c r="G1385" t="s">
        <v>513</v>
      </c>
      <c r="H1385" t="s">
        <v>575</v>
      </c>
      <c r="I1385" t="s">
        <v>576</v>
      </c>
      <c r="J1385" t="s">
        <v>498</v>
      </c>
      <c r="K1385">
        <v>37</v>
      </c>
    </row>
    <row r="1386" spans="1:11" x14ac:dyDescent="0.25">
      <c r="A1386" s="37" t="str">
        <f t="shared" si="4"/>
        <v>NHS111PS-202324-H1</v>
      </c>
      <c r="B1386" s="37" t="str">
        <f>VLOOKUP($A1386,Refs!$J$2:$K$15,2,FALSE)</f>
        <v>Apr'23 to Sep'23</v>
      </c>
      <c r="C1386" t="s">
        <v>537</v>
      </c>
      <c r="D1386" t="s">
        <v>18</v>
      </c>
      <c r="E1386" t="s">
        <v>511</v>
      </c>
      <c r="F1386" t="s">
        <v>10</v>
      </c>
      <c r="G1386" t="s">
        <v>513</v>
      </c>
      <c r="H1386" t="s">
        <v>575</v>
      </c>
      <c r="I1386" t="s">
        <v>576</v>
      </c>
      <c r="J1386" t="s">
        <v>499</v>
      </c>
      <c r="K1386">
        <v>85</v>
      </c>
    </row>
    <row r="1387" spans="1:11" x14ac:dyDescent="0.25">
      <c r="A1387" s="37" t="str">
        <f t="shared" si="4"/>
        <v>NHS111PS-202324-H1</v>
      </c>
      <c r="B1387" s="37" t="str">
        <f>VLOOKUP($A1387,Refs!$J$2:$K$15,2,FALSE)</f>
        <v>Apr'23 to Sep'23</v>
      </c>
      <c r="C1387" t="s">
        <v>537</v>
      </c>
      <c r="D1387" t="s">
        <v>18</v>
      </c>
      <c r="E1387" t="s">
        <v>511</v>
      </c>
      <c r="F1387" t="s">
        <v>10</v>
      </c>
      <c r="G1387" t="s">
        <v>513</v>
      </c>
      <c r="H1387" t="s">
        <v>575</v>
      </c>
      <c r="I1387" t="s">
        <v>576</v>
      </c>
      <c r="J1387" t="s">
        <v>500</v>
      </c>
      <c r="K1387">
        <v>1</v>
      </c>
    </row>
    <row r="1388" spans="1:11" x14ac:dyDescent="0.25">
      <c r="A1388" s="37" t="str">
        <f t="shared" si="4"/>
        <v>NHS111PS-202324-H1</v>
      </c>
      <c r="B1388" s="37" t="str">
        <f>VLOOKUP($A1388,Refs!$J$2:$K$15,2,FALSE)</f>
        <v>Apr'23 to Sep'23</v>
      </c>
      <c r="C1388" t="s">
        <v>537</v>
      </c>
      <c r="D1388" t="s">
        <v>18</v>
      </c>
      <c r="E1388" t="s">
        <v>511</v>
      </c>
      <c r="F1388" t="s">
        <v>10</v>
      </c>
      <c r="G1388" t="s">
        <v>513</v>
      </c>
      <c r="H1388" t="s">
        <v>575</v>
      </c>
      <c r="I1388" t="s">
        <v>576</v>
      </c>
      <c r="J1388" t="s">
        <v>501</v>
      </c>
      <c r="K1388">
        <v>173</v>
      </c>
    </row>
    <row r="1389" spans="1:11" x14ac:dyDescent="0.25">
      <c r="A1389" s="37" t="str">
        <f t="shared" si="4"/>
        <v>NHS111PS-202324-H1</v>
      </c>
      <c r="B1389" s="37" t="str">
        <f>VLOOKUP($A1389,Refs!$J$2:$K$15,2,FALSE)</f>
        <v>Apr'23 to Sep'23</v>
      </c>
      <c r="C1389" t="s">
        <v>537</v>
      </c>
      <c r="D1389" t="s">
        <v>18</v>
      </c>
      <c r="E1389" t="s">
        <v>511</v>
      </c>
      <c r="F1389" t="s">
        <v>10</v>
      </c>
      <c r="G1389" t="s">
        <v>513</v>
      </c>
      <c r="H1389" t="s">
        <v>575</v>
      </c>
      <c r="I1389" t="s">
        <v>576</v>
      </c>
      <c r="J1389" t="s">
        <v>502</v>
      </c>
      <c r="K1389">
        <v>160</v>
      </c>
    </row>
    <row r="1390" spans="1:11" x14ac:dyDescent="0.25">
      <c r="A1390" s="37" t="str">
        <f t="shared" si="4"/>
        <v>NHS111PS-202324-H1</v>
      </c>
      <c r="B1390" s="37" t="str">
        <f>VLOOKUP($A1390,Refs!$J$2:$K$15,2,FALSE)</f>
        <v>Apr'23 to Sep'23</v>
      </c>
      <c r="C1390" t="s">
        <v>537</v>
      </c>
      <c r="D1390" t="s">
        <v>18</v>
      </c>
      <c r="E1390" t="s">
        <v>511</v>
      </c>
      <c r="F1390" t="s">
        <v>10</v>
      </c>
      <c r="G1390" t="s">
        <v>513</v>
      </c>
      <c r="H1390" t="s">
        <v>575</v>
      </c>
      <c r="I1390" t="s">
        <v>576</v>
      </c>
      <c r="J1390" t="s">
        <v>503</v>
      </c>
      <c r="K1390">
        <v>124</v>
      </c>
    </row>
    <row r="1391" spans="1:11" x14ac:dyDescent="0.25">
      <c r="A1391" s="37" t="str">
        <f t="shared" si="4"/>
        <v>NHS111PS-202324-H1</v>
      </c>
      <c r="B1391" s="37" t="str">
        <f>VLOOKUP($A1391,Refs!$J$2:$K$15,2,FALSE)</f>
        <v>Apr'23 to Sep'23</v>
      </c>
      <c r="C1391" t="s">
        <v>537</v>
      </c>
      <c r="D1391" t="s">
        <v>18</v>
      </c>
      <c r="E1391" t="s">
        <v>511</v>
      </c>
      <c r="F1391" t="s">
        <v>10</v>
      </c>
      <c r="G1391" t="s">
        <v>513</v>
      </c>
      <c r="H1391" t="s">
        <v>575</v>
      </c>
      <c r="I1391" t="s">
        <v>576</v>
      </c>
      <c r="J1391" t="s">
        <v>504</v>
      </c>
      <c r="K1391">
        <v>147</v>
      </c>
    </row>
    <row r="1392" spans="1:11" x14ac:dyDescent="0.25">
      <c r="A1392" s="37" t="str">
        <f t="shared" si="4"/>
        <v>NHS111PS-202324-H1</v>
      </c>
      <c r="B1392" s="37" t="str">
        <f>VLOOKUP($A1392,Refs!$J$2:$K$15,2,FALSE)</f>
        <v>Apr'23 to Sep'23</v>
      </c>
      <c r="C1392" t="s">
        <v>537</v>
      </c>
      <c r="D1392" t="s">
        <v>18</v>
      </c>
      <c r="E1392" t="s">
        <v>511</v>
      </c>
      <c r="F1392" t="s">
        <v>10</v>
      </c>
      <c r="G1392" t="s">
        <v>513</v>
      </c>
      <c r="H1392" t="s">
        <v>575</v>
      </c>
      <c r="I1392" t="s">
        <v>576</v>
      </c>
      <c r="J1392" t="s">
        <v>505</v>
      </c>
      <c r="K1392">
        <v>34</v>
      </c>
    </row>
    <row r="1393" spans="1:11" x14ac:dyDescent="0.25">
      <c r="A1393" s="37" t="str">
        <f t="shared" si="4"/>
        <v>NHS111PS-202324-H1</v>
      </c>
      <c r="B1393" s="37" t="str">
        <f>VLOOKUP($A1393,Refs!$J$2:$K$15,2,FALSE)</f>
        <v>Apr'23 to Sep'23</v>
      </c>
      <c r="C1393" t="s">
        <v>537</v>
      </c>
      <c r="D1393" t="s">
        <v>18</v>
      </c>
      <c r="E1393" t="s">
        <v>511</v>
      </c>
      <c r="F1393" t="s">
        <v>10</v>
      </c>
      <c r="G1393" t="s">
        <v>513</v>
      </c>
      <c r="H1393" t="s">
        <v>575</v>
      </c>
      <c r="I1393" t="s">
        <v>576</v>
      </c>
      <c r="J1393" t="s">
        <v>506</v>
      </c>
      <c r="K1393">
        <v>96</v>
      </c>
    </row>
    <row r="1394" spans="1:11" x14ac:dyDescent="0.25">
      <c r="A1394" s="37" t="str">
        <f t="shared" si="4"/>
        <v>NHS111PS-202324-H1</v>
      </c>
      <c r="B1394" s="37" t="str">
        <f>VLOOKUP($A1394,Refs!$J$2:$K$15,2,FALSE)</f>
        <v>Apr'23 to Sep'23</v>
      </c>
      <c r="C1394" t="s">
        <v>537</v>
      </c>
      <c r="D1394" t="s">
        <v>18</v>
      </c>
      <c r="E1394" t="s">
        <v>511</v>
      </c>
      <c r="F1394" t="s">
        <v>10</v>
      </c>
      <c r="G1394" t="s">
        <v>513</v>
      </c>
      <c r="H1394" t="s">
        <v>575</v>
      </c>
      <c r="I1394" t="s">
        <v>576</v>
      </c>
      <c r="J1394" t="s">
        <v>507</v>
      </c>
      <c r="K1394">
        <v>62</v>
      </c>
    </row>
    <row r="1395" spans="1:11" x14ac:dyDescent="0.25">
      <c r="A1395" s="37" t="str">
        <f t="shared" si="4"/>
        <v>NHS111PS-202324-H1</v>
      </c>
      <c r="B1395" s="37" t="str">
        <f>VLOOKUP($A1395,Refs!$J$2:$K$15,2,FALSE)</f>
        <v>Apr'23 to Sep'23</v>
      </c>
      <c r="C1395" t="s">
        <v>537</v>
      </c>
      <c r="D1395" t="s">
        <v>18</v>
      </c>
      <c r="E1395" t="s">
        <v>511</v>
      </c>
      <c r="F1395" t="s">
        <v>10</v>
      </c>
      <c r="G1395" t="s">
        <v>513</v>
      </c>
      <c r="H1395" t="s">
        <v>575</v>
      </c>
      <c r="I1395" t="s">
        <v>576</v>
      </c>
      <c r="J1395" t="s">
        <v>508</v>
      </c>
      <c r="K1395">
        <v>94</v>
      </c>
    </row>
    <row r="1396" spans="1:11" x14ac:dyDescent="0.25">
      <c r="A1396" s="37" t="str">
        <f t="shared" si="4"/>
        <v>NHS111PS-202324-H1</v>
      </c>
      <c r="B1396" s="37" t="str">
        <f>VLOOKUP($A1396,Refs!$J$2:$K$15,2,FALSE)</f>
        <v>Apr'23 to Sep'23</v>
      </c>
      <c r="C1396" t="s">
        <v>537</v>
      </c>
      <c r="D1396" t="s">
        <v>11</v>
      </c>
      <c r="E1396" t="s">
        <v>514</v>
      </c>
      <c r="F1396" t="s">
        <v>21</v>
      </c>
      <c r="G1396" t="s">
        <v>516</v>
      </c>
      <c r="H1396" t="s">
        <v>22</v>
      </c>
      <c r="I1396" t="s">
        <v>75</v>
      </c>
      <c r="J1396">
        <v>1</v>
      </c>
      <c r="K1396">
        <v>6923</v>
      </c>
    </row>
    <row r="1397" spans="1:11" x14ac:dyDescent="0.25">
      <c r="A1397" s="37" t="str">
        <f t="shared" si="4"/>
        <v>NHS111PS-202324-H1</v>
      </c>
      <c r="B1397" s="37" t="str">
        <f>VLOOKUP($A1397,Refs!$J$2:$K$15,2,FALSE)</f>
        <v>Apr'23 to Sep'23</v>
      </c>
      <c r="C1397" t="s">
        <v>537</v>
      </c>
      <c r="D1397" t="s">
        <v>11</v>
      </c>
      <c r="E1397" t="s">
        <v>514</v>
      </c>
      <c r="F1397" t="s">
        <v>21</v>
      </c>
      <c r="G1397" t="s">
        <v>516</v>
      </c>
      <c r="H1397" t="s">
        <v>22</v>
      </c>
      <c r="I1397" t="s">
        <v>75</v>
      </c>
      <c r="J1397">
        <v>2</v>
      </c>
      <c r="K1397">
        <v>485</v>
      </c>
    </row>
    <row r="1398" spans="1:11" x14ac:dyDescent="0.25">
      <c r="A1398" s="37" t="str">
        <f t="shared" si="4"/>
        <v>NHS111PS-202324-H1</v>
      </c>
      <c r="B1398" s="37" t="str">
        <f>VLOOKUP($A1398,Refs!$J$2:$K$15,2,FALSE)</f>
        <v>Apr'23 to Sep'23</v>
      </c>
      <c r="C1398" t="s">
        <v>537</v>
      </c>
      <c r="D1398" t="s">
        <v>11</v>
      </c>
      <c r="E1398" t="s">
        <v>514</v>
      </c>
      <c r="F1398" t="s">
        <v>21</v>
      </c>
      <c r="G1398" t="s">
        <v>516</v>
      </c>
      <c r="H1398" t="s">
        <v>22</v>
      </c>
      <c r="I1398" t="s">
        <v>75</v>
      </c>
      <c r="J1398" t="s">
        <v>495</v>
      </c>
      <c r="K1398">
        <v>310</v>
      </c>
    </row>
    <row r="1399" spans="1:11" x14ac:dyDescent="0.25">
      <c r="A1399" s="37" t="str">
        <f t="shared" si="4"/>
        <v>NHS111PS-202324-H1</v>
      </c>
      <c r="B1399" s="37" t="str">
        <f>VLOOKUP($A1399,Refs!$J$2:$K$15,2,FALSE)</f>
        <v>Apr'23 to Sep'23</v>
      </c>
      <c r="C1399" t="s">
        <v>537</v>
      </c>
      <c r="D1399" t="s">
        <v>11</v>
      </c>
      <c r="E1399" t="s">
        <v>514</v>
      </c>
      <c r="F1399" t="s">
        <v>21</v>
      </c>
      <c r="G1399" t="s">
        <v>516</v>
      </c>
      <c r="H1399" t="s">
        <v>22</v>
      </c>
      <c r="I1399" t="s">
        <v>75</v>
      </c>
      <c r="J1399" t="s">
        <v>496</v>
      </c>
      <c r="K1399">
        <v>58</v>
      </c>
    </row>
    <row r="1400" spans="1:11" x14ac:dyDescent="0.25">
      <c r="A1400" s="37" t="str">
        <f t="shared" si="4"/>
        <v>NHS111PS-202324-H1</v>
      </c>
      <c r="B1400" s="37" t="str">
        <f>VLOOKUP($A1400,Refs!$J$2:$K$15,2,FALSE)</f>
        <v>Apr'23 to Sep'23</v>
      </c>
      <c r="C1400" t="s">
        <v>537</v>
      </c>
      <c r="D1400" t="s">
        <v>11</v>
      </c>
      <c r="E1400" t="s">
        <v>514</v>
      </c>
      <c r="F1400" t="s">
        <v>21</v>
      </c>
      <c r="G1400" t="s">
        <v>516</v>
      </c>
      <c r="H1400" t="s">
        <v>22</v>
      </c>
      <c r="I1400" t="s">
        <v>75</v>
      </c>
      <c r="J1400" t="s">
        <v>497</v>
      </c>
      <c r="K1400">
        <v>20</v>
      </c>
    </row>
    <row r="1401" spans="1:11" x14ac:dyDescent="0.25">
      <c r="A1401" s="37" t="str">
        <f t="shared" si="4"/>
        <v>NHS111PS-202324-H1</v>
      </c>
      <c r="B1401" s="37" t="str">
        <f>VLOOKUP($A1401,Refs!$J$2:$K$15,2,FALSE)</f>
        <v>Apr'23 to Sep'23</v>
      </c>
      <c r="C1401" t="s">
        <v>537</v>
      </c>
      <c r="D1401" t="s">
        <v>11</v>
      </c>
      <c r="E1401" t="s">
        <v>514</v>
      </c>
      <c r="F1401" t="s">
        <v>21</v>
      </c>
      <c r="G1401" t="s">
        <v>516</v>
      </c>
      <c r="H1401" t="s">
        <v>22</v>
      </c>
      <c r="I1401" t="s">
        <v>75</v>
      </c>
      <c r="J1401" t="s">
        <v>498</v>
      </c>
      <c r="K1401">
        <v>40</v>
      </c>
    </row>
    <row r="1402" spans="1:11" x14ac:dyDescent="0.25">
      <c r="A1402" s="37" t="str">
        <f t="shared" si="4"/>
        <v>NHS111PS-202324-H1</v>
      </c>
      <c r="B1402" s="37" t="str">
        <f>VLOOKUP($A1402,Refs!$J$2:$K$15,2,FALSE)</f>
        <v>Apr'23 to Sep'23</v>
      </c>
      <c r="C1402" t="s">
        <v>537</v>
      </c>
      <c r="D1402" t="s">
        <v>11</v>
      </c>
      <c r="E1402" t="s">
        <v>514</v>
      </c>
      <c r="F1402" t="s">
        <v>21</v>
      </c>
      <c r="G1402" t="s">
        <v>516</v>
      </c>
      <c r="H1402" t="s">
        <v>22</v>
      </c>
      <c r="I1402" t="s">
        <v>75</v>
      </c>
      <c r="J1402" t="s">
        <v>499</v>
      </c>
      <c r="K1402">
        <v>32</v>
      </c>
    </row>
    <row r="1403" spans="1:11" x14ac:dyDescent="0.25">
      <c r="A1403" s="37" t="str">
        <f t="shared" si="4"/>
        <v>NHS111PS-202324-H1</v>
      </c>
      <c r="B1403" s="37" t="str">
        <f>VLOOKUP($A1403,Refs!$J$2:$K$15,2,FALSE)</f>
        <v>Apr'23 to Sep'23</v>
      </c>
      <c r="C1403" t="s">
        <v>537</v>
      </c>
      <c r="D1403" t="s">
        <v>11</v>
      </c>
      <c r="E1403" t="s">
        <v>514</v>
      </c>
      <c r="F1403" t="s">
        <v>21</v>
      </c>
      <c r="G1403" t="s">
        <v>516</v>
      </c>
      <c r="H1403" t="s">
        <v>22</v>
      </c>
      <c r="I1403" t="s">
        <v>75</v>
      </c>
      <c r="J1403" t="s">
        <v>500</v>
      </c>
      <c r="K1403">
        <v>25</v>
      </c>
    </row>
    <row r="1404" spans="1:11" x14ac:dyDescent="0.25">
      <c r="A1404" s="37" t="str">
        <f t="shared" si="4"/>
        <v>NHS111PS-202324-H1</v>
      </c>
      <c r="B1404" s="37" t="str">
        <f>VLOOKUP($A1404,Refs!$J$2:$K$15,2,FALSE)</f>
        <v>Apr'23 to Sep'23</v>
      </c>
      <c r="C1404" t="s">
        <v>537</v>
      </c>
      <c r="D1404" t="s">
        <v>11</v>
      </c>
      <c r="E1404" t="s">
        <v>514</v>
      </c>
      <c r="F1404" t="s">
        <v>21</v>
      </c>
      <c r="G1404" t="s">
        <v>516</v>
      </c>
      <c r="H1404" t="s">
        <v>22</v>
      </c>
      <c r="I1404" t="s">
        <v>75</v>
      </c>
      <c r="J1404" t="s">
        <v>501</v>
      </c>
      <c r="K1404">
        <v>85</v>
      </c>
    </row>
    <row r="1405" spans="1:11" x14ac:dyDescent="0.25">
      <c r="A1405" s="37" t="str">
        <f t="shared" si="4"/>
        <v>NHS111PS-202324-H1</v>
      </c>
      <c r="B1405" s="37" t="str">
        <f>VLOOKUP($A1405,Refs!$J$2:$K$15,2,FALSE)</f>
        <v>Apr'23 to Sep'23</v>
      </c>
      <c r="C1405" t="s">
        <v>537</v>
      </c>
      <c r="D1405" t="s">
        <v>11</v>
      </c>
      <c r="E1405" t="s">
        <v>514</v>
      </c>
      <c r="F1405" t="s">
        <v>21</v>
      </c>
      <c r="G1405" t="s">
        <v>516</v>
      </c>
      <c r="H1405" t="s">
        <v>22</v>
      </c>
      <c r="I1405" t="s">
        <v>75</v>
      </c>
      <c r="J1405" t="s">
        <v>502</v>
      </c>
      <c r="K1405">
        <v>51</v>
      </c>
    </row>
    <row r="1406" spans="1:11" x14ac:dyDescent="0.25">
      <c r="A1406" s="37" t="str">
        <f t="shared" si="4"/>
        <v>NHS111PS-202324-H1</v>
      </c>
      <c r="B1406" s="37" t="str">
        <f>VLOOKUP($A1406,Refs!$J$2:$K$15,2,FALSE)</f>
        <v>Apr'23 to Sep'23</v>
      </c>
      <c r="C1406" t="s">
        <v>537</v>
      </c>
      <c r="D1406" t="s">
        <v>11</v>
      </c>
      <c r="E1406" t="s">
        <v>514</v>
      </c>
      <c r="F1406" t="s">
        <v>21</v>
      </c>
      <c r="G1406" t="s">
        <v>516</v>
      </c>
      <c r="H1406" t="s">
        <v>22</v>
      </c>
      <c r="I1406" t="s">
        <v>75</v>
      </c>
      <c r="J1406" t="s">
        <v>503</v>
      </c>
      <c r="K1406">
        <v>62</v>
      </c>
    </row>
    <row r="1407" spans="1:11" x14ac:dyDescent="0.25">
      <c r="A1407" s="37" t="str">
        <f t="shared" si="4"/>
        <v>NHS111PS-202324-H1</v>
      </c>
      <c r="B1407" s="37" t="str">
        <f>VLOOKUP($A1407,Refs!$J$2:$K$15,2,FALSE)</f>
        <v>Apr'23 to Sep'23</v>
      </c>
      <c r="C1407" t="s">
        <v>537</v>
      </c>
      <c r="D1407" t="s">
        <v>11</v>
      </c>
      <c r="E1407" t="s">
        <v>514</v>
      </c>
      <c r="F1407" t="s">
        <v>21</v>
      </c>
      <c r="G1407" t="s">
        <v>516</v>
      </c>
      <c r="H1407" t="s">
        <v>22</v>
      </c>
      <c r="I1407" t="s">
        <v>75</v>
      </c>
      <c r="J1407" t="s">
        <v>504</v>
      </c>
      <c r="K1407">
        <v>130</v>
      </c>
    </row>
    <row r="1408" spans="1:11" x14ac:dyDescent="0.25">
      <c r="A1408" s="37" t="str">
        <f t="shared" si="4"/>
        <v>NHS111PS-202324-H1</v>
      </c>
      <c r="B1408" s="37" t="str">
        <f>VLOOKUP($A1408,Refs!$J$2:$K$15,2,FALSE)</f>
        <v>Apr'23 to Sep'23</v>
      </c>
      <c r="C1408" t="s">
        <v>537</v>
      </c>
      <c r="D1408" t="s">
        <v>11</v>
      </c>
      <c r="E1408" t="s">
        <v>514</v>
      </c>
      <c r="F1408" t="s">
        <v>21</v>
      </c>
      <c r="G1408" t="s">
        <v>516</v>
      </c>
      <c r="H1408" t="s">
        <v>22</v>
      </c>
      <c r="I1408" t="s">
        <v>75</v>
      </c>
      <c r="J1408" t="s">
        <v>505</v>
      </c>
      <c r="K1408">
        <v>13</v>
      </c>
    </row>
    <row r="1409" spans="1:11" x14ac:dyDescent="0.25">
      <c r="A1409" s="37" t="str">
        <f t="shared" si="4"/>
        <v>NHS111PS-202324-H1</v>
      </c>
      <c r="B1409" s="37" t="str">
        <f>VLOOKUP($A1409,Refs!$J$2:$K$15,2,FALSE)</f>
        <v>Apr'23 to Sep'23</v>
      </c>
      <c r="C1409" t="s">
        <v>537</v>
      </c>
      <c r="D1409" t="s">
        <v>11</v>
      </c>
      <c r="E1409" t="s">
        <v>514</v>
      </c>
      <c r="F1409" t="s">
        <v>21</v>
      </c>
      <c r="G1409" t="s">
        <v>516</v>
      </c>
      <c r="H1409" t="s">
        <v>22</v>
      </c>
      <c r="I1409" t="s">
        <v>75</v>
      </c>
      <c r="J1409" t="s">
        <v>506</v>
      </c>
      <c r="K1409">
        <v>21</v>
      </c>
    </row>
    <row r="1410" spans="1:11" x14ac:dyDescent="0.25">
      <c r="A1410" s="37" t="str">
        <f t="shared" si="4"/>
        <v>NHS111PS-202324-H1</v>
      </c>
      <c r="B1410" s="37" t="str">
        <f>VLOOKUP($A1410,Refs!$J$2:$K$15,2,FALSE)</f>
        <v>Apr'23 to Sep'23</v>
      </c>
      <c r="C1410" t="s">
        <v>537</v>
      </c>
      <c r="D1410" t="s">
        <v>11</v>
      </c>
      <c r="E1410" t="s">
        <v>514</v>
      </c>
      <c r="F1410" t="s">
        <v>21</v>
      </c>
      <c r="G1410" t="s">
        <v>516</v>
      </c>
      <c r="H1410" t="s">
        <v>22</v>
      </c>
      <c r="I1410" t="s">
        <v>75</v>
      </c>
      <c r="J1410" t="s">
        <v>507</v>
      </c>
      <c r="K1410">
        <v>120</v>
      </c>
    </row>
    <row r="1411" spans="1:11" x14ac:dyDescent="0.25">
      <c r="A1411" s="37" t="str">
        <f t="shared" si="4"/>
        <v>NHS111PS-202324-H1</v>
      </c>
      <c r="B1411" s="37" t="str">
        <f>VLOOKUP($A1411,Refs!$J$2:$K$15,2,FALSE)</f>
        <v>Apr'23 to Sep'23</v>
      </c>
      <c r="C1411" t="s">
        <v>537</v>
      </c>
      <c r="D1411" t="s">
        <v>11</v>
      </c>
      <c r="E1411" t="s">
        <v>514</v>
      </c>
      <c r="F1411" t="s">
        <v>21</v>
      </c>
      <c r="G1411" t="s">
        <v>516</v>
      </c>
      <c r="H1411" t="s">
        <v>22</v>
      </c>
      <c r="I1411" t="s">
        <v>75</v>
      </c>
      <c r="J1411" t="s">
        <v>508</v>
      </c>
      <c r="K1411">
        <v>3</v>
      </c>
    </row>
    <row r="1412" spans="1:11" x14ac:dyDescent="0.25">
      <c r="A1412" s="37" t="str">
        <f t="shared" si="4"/>
        <v>NHS111PS-202324-H1</v>
      </c>
      <c r="B1412" s="37" t="str">
        <f>VLOOKUP($A1412,Refs!$J$2:$K$15,2,FALSE)</f>
        <v>Apr'23 to Sep'23</v>
      </c>
      <c r="C1412" t="s">
        <v>537</v>
      </c>
      <c r="D1412" t="s">
        <v>11</v>
      </c>
      <c r="E1412" t="s">
        <v>514</v>
      </c>
      <c r="F1412" t="s">
        <v>21</v>
      </c>
      <c r="G1412" t="s">
        <v>516</v>
      </c>
      <c r="H1412" t="s">
        <v>25</v>
      </c>
      <c r="I1412" t="s">
        <v>168</v>
      </c>
      <c r="J1412">
        <v>1</v>
      </c>
      <c r="K1412">
        <v>10142</v>
      </c>
    </row>
    <row r="1413" spans="1:11" x14ac:dyDescent="0.25">
      <c r="A1413" s="37" t="str">
        <f t="shared" si="4"/>
        <v>NHS111PS-202324-H1</v>
      </c>
      <c r="B1413" s="37" t="str">
        <f>VLOOKUP($A1413,Refs!$J$2:$K$15,2,FALSE)</f>
        <v>Apr'23 to Sep'23</v>
      </c>
      <c r="C1413" t="s">
        <v>537</v>
      </c>
      <c r="D1413" t="s">
        <v>11</v>
      </c>
      <c r="E1413" t="s">
        <v>514</v>
      </c>
      <c r="F1413" t="s">
        <v>21</v>
      </c>
      <c r="G1413" t="s">
        <v>516</v>
      </c>
      <c r="H1413" t="s">
        <v>25</v>
      </c>
      <c r="I1413" t="s">
        <v>168</v>
      </c>
      <c r="J1413">
        <v>2</v>
      </c>
      <c r="K1413">
        <v>635</v>
      </c>
    </row>
    <row r="1414" spans="1:11" x14ac:dyDescent="0.25">
      <c r="A1414" s="37" t="str">
        <f t="shared" si="4"/>
        <v>NHS111PS-202324-H1</v>
      </c>
      <c r="B1414" s="37" t="str">
        <f>VLOOKUP($A1414,Refs!$J$2:$K$15,2,FALSE)</f>
        <v>Apr'23 to Sep'23</v>
      </c>
      <c r="C1414" t="s">
        <v>537</v>
      </c>
      <c r="D1414" t="s">
        <v>11</v>
      </c>
      <c r="E1414" t="s">
        <v>514</v>
      </c>
      <c r="F1414" t="s">
        <v>21</v>
      </c>
      <c r="G1414" t="s">
        <v>516</v>
      </c>
      <c r="H1414" t="s">
        <v>25</v>
      </c>
      <c r="I1414" t="s">
        <v>168</v>
      </c>
      <c r="J1414" t="s">
        <v>495</v>
      </c>
      <c r="K1414">
        <v>318</v>
      </c>
    </row>
    <row r="1415" spans="1:11" x14ac:dyDescent="0.25">
      <c r="A1415" s="37" t="str">
        <f t="shared" si="4"/>
        <v>NHS111PS-202324-H1</v>
      </c>
      <c r="B1415" s="37" t="str">
        <f>VLOOKUP($A1415,Refs!$J$2:$K$15,2,FALSE)</f>
        <v>Apr'23 to Sep'23</v>
      </c>
      <c r="C1415" t="s">
        <v>537</v>
      </c>
      <c r="D1415" t="s">
        <v>11</v>
      </c>
      <c r="E1415" t="s">
        <v>514</v>
      </c>
      <c r="F1415" t="s">
        <v>21</v>
      </c>
      <c r="G1415" t="s">
        <v>516</v>
      </c>
      <c r="H1415" t="s">
        <v>25</v>
      </c>
      <c r="I1415" t="s">
        <v>168</v>
      </c>
      <c r="J1415" t="s">
        <v>496</v>
      </c>
      <c r="K1415">
        <v>118</v>
      </c>
    </row>
    <row r="1416" spans="1:11" x14ac:dyDescent="0.25">
      <c r="A1416" s="37" t="str">
        <f t="shared" si="4"/>
        <v>NHS111PS-202324-H1</v>
      </c>
      <c r="B1416" s="37" t="str">
        <f>VLOOKUP($A1416,Refs!$J$2:$K$15,2,FALSE)</f>
        <v>Apr'23 to Sep'23</v>
      </c>
      <c r="C1416" t="s">
        <v>537</v>
      </c>
      <c r="D1416" t="s">
        <v>11</v>
      </c>
      <c r="E1416" t="s">
        <v>514</v>
      </c>
      <c r="F1416" t="s">
        <v>21</v>
      </c>
      <c r="G1416" t="s">
        <v>516</v>
      </c>
      <c r="H1416" t="s">
        <v>25</v>
      </c>
      <c r="I1416" t="s">
        <v>168</v>
      </c>
      <c r="J1416" t="s">
        <v>497</v>
      </c>
      <c r="K1416">
        <v>41</v>
      </c>
    </row>
    <row r="1417" spans="1:11" x14ac:dyDescent="0.25">
      <c r="A1417" s="37" t="str">
        <f t="shared" si="4"/>
        <v>NHS111PS-202324-H1</v>
      </c>
      <c r="B1417" s="37" t="str">
        <f>VLOOKUP($A1417,Refs!$J$2:$K$15,2,FALSE)</f>
        <v>Apr'23 to Sep'23</v>
      </c>
      <c r="C1417" t="s">
        <v>537</v>
      </c>
      <c r="D1417" t="s">
        <v>11</v>
      </c>
      <c r="E1417" t="s">
        <v>514</v>
      </c>
      <c r="F1417" t="s">
        <v>21</v>
      </c>
      <c r="G1417" t="s">
        <v>516</v>
      </c>
      <c r="H1417" t="s">
        <v>25</v>
      </c>
      <c r="I1417" t="s">
        <v>168</v>
      </c>
      <c r="J1417" t="s">
        <v>498</v>
      </c>
      <c r="K1417">
        <v>44</v>
      </c>
    </row>
    <row r="1418" spans="1:11" x14ac:dyDescent="0.25">
      <c r="A1418" s="37" t="str">
        <f t="shared" si="4"/>
        <v>NHS111PS-202324-H1</v>
      </c>
      <c r="B1418" s="37" t="str">
        <f>VLOOKUP($A1418,Refs!$J$2:$K$15,2,FALSE)</f>
        <v>Apr'23 to Sep'23</v>
      </c>
      <c r="C1418" t="s">
        <v>537</v>
      </c>
      <c r="D1418" t="s">
        <v>11</v>
      </c>
      <c r="E1418" t="s">
        <v>514</v>
      </c>
      <c r="F1418" t="s">
        <v>21</v>
      </c>
      <c r="G1418" t="s">
        <v>516</v>
      </c>
      <c r="H1418" t="s">
        <v>25</v>
      </c>
      <c r="I1418" t="s">
        <v>168</v>
      </c>
      <c r="J1418" t="s">
        <v>499</v>
      </c>
      <c r="K1418">
        <v>77</v>
      </c>
    </row>
    <row r="1419" spans="1:11" x14ac:dyDescent="0.25">
      <c r="A1419" s="37" t="str">
        <f t="shared" si="4"/>
        <v>NHS111PS-202324-H1</v>
      </c>
      <c r="B1419" s="37" t="str">
        <f>VLOOKUP($A1419,Refs!$J$2:$K$15,2,FALSE)</f>
        <v>Apr'23 to Sep'23</v>
      </c>
      <c r="C1419" t="s">
        <v>537</v>
      </c>
      <c r="D1419" t="s">
        <v>11</v>
      </c>
      <c r="E1419" t="s">
        <v>514</v>
      </c>
      <c r="F1419" t="s">
        <v>21</v>
      </c>
      <c r="G1419" t="s">
        <v>516</v>
      </c>
      <c r="H1419" t="s">
        <v>25</v>
      </c>
      <c r="I1419" t="s">
        <v>168</v>
      </c>
      <c r="J1419" t="s">
        <v>500</v>
      </c>
      <c r="K1419">
        <v>37</v>
      </c>
    </row>
    <row r="1420" spans="1:11" x14ac:dyDescent="0.25">
      <c r="A1420" s="37" t="str">
        <f t="shared" si="4"/>
        <v>NHS111PS-202324-H1</v>
      </c>
      <c r="B1420" s="37" t="str">
        <f>VLOOKUP($A1420,Refs!$J$2:$K$15,2,FALSE)</f>
        <v>Apr'23 to Sep'23</v>
      </c>
      <c r="C1420" t="s">
        <v>537</v>
      </c>
      <c r="D1420" t="s">
        <v>11</v>
      </c>
      <c r="E1420" t="s">
        <v>514</v>
      </c>
      <c r="F1420" t="s">
        <v>21</v>
      </c>
      <c r="G1420" t="s">
        <v>516</v>
      </c>
      <c r="H1420" t="s">
        <v>25</v>
      </c>
      <c r="I1420" t="s">
        <v>168</v>
      </c>
      <c r="J1420" t="s">
        <v>501</v>
      </c>
      <c r="K1420">
        <v>118</v>
      </c>
    </row>
    <row r="1421" spans="1:11" x14ac:dyDescent="0.25">
      <c r="A1421" s="37" t="str">
        <f t="shared" si="4"/>
        <v>NHS111PS-202324-H1</v>
      </c>
      <c r="B1421" s="37" t="str">
        <f>VLOOKUP($A1421,Refs!$J$2:$K$15,2,FALSE)</f>
        <v>Apr'23 to Sep'23</v>
      </c>
      <c r="C1421" t="s">
        <v>537</v>
      </c>
      <c r="D1421" t="s">
        <v>11</v>
      </c>
      <c r="E1421" t="s">
        <v>514</v>
      </c>
      <c r="F1421" t="s">
        <v>21</v>
      </c>
      <c r="G1421" t="s">
        <v>516</v>
      </c>
      <c r="H1421" t="s">
        <v>25</v>
      </c>
      <c r="I1421" t="s">
        <v>168</v>
      </c>
      <c r="J1421" t="s">
        <v>502</v>
      </c>
      <c r="K1421">
        <v>56</v>
      </c>
    </row>
    <row r="1422" spans="1:11" x14ac:dyDescent="0.25">
      <c r="A1422" s="37" t="str">
        <f t="shared" si="4"/>
        <v>NHS111PS-202324-H1</v>
      </c>
      <c r="B1422" s="37" t="str">
        <f>VLOOKUP($A1422,Refs!$J$2:$K$15,2,FALSE)</f>
        <v>Apr'23 to Sep'23</v>
      </c>
      <c r="C1422" t="s">
        <v>537</v>
      </c>
      <c r="D1422" t="s">
        <v>11</v>
      </c>
      <c r="E1422" t="s">
        <v>514</v>
      </c>
      <c r="F1422" t="s">
        <v>21</v>
      </c>
      <c r="G1422" t="s">
        <v>516</v>
      </c>
      <c r="H1422" t="s">
        <v>25</v>
      </c>
      <c r="I1422" t="s">
        <v>168</v>
      </c>
      <c r="J1422" t="s">
        <v>503</v>
      </c>
      <c r="K1422">
        <v>52</v>
      </c>
    </row>
    <row r="1423" spans="1:11" x14ac:dyDescent="0.25">
      <c r="A1423" s="37" t="str">
        <f t="shared" si="4"/>
        <v>NHS111PS-202324-H1</v>
      </c>
      <c r="B1423" s="37" t="str">
        <f>VLOOKUP($A1423,Refs!$J$2:$K$15,2,FALSE)</f>
        <v>Apr'23 to Sep'23</v>
      </c>
      <c r="C1423" t="s">
        <v>537</v>
      </c>
      <c r="D1423" t="s">
        <v>11</v>
      </c>
      <c r="E1423" t="s">
        <v>514</v>
      </c>
      <c r="F1423" t="s">
        <v>21</v>
      </c>
      <c r="G1423" t="s">
        <v>516</v>
      </c>
      <c r="H1423" t="s">
        <v>25</v>
      </c>
      <c r="I1423" t="s">
        <v>168</v>
      </c>
      <c r="J1423" t="s">
        <v>504</v>
      </c>
      <c r="K1423">
        <v>197</v>
      </c>
    </row>
    <row r="1424" spans="1:11" x14ac:dyDescent="0.25">
      <c r="A1424" s="37" t="str">
        <f t="shared" si="4"/>
        <v>NHS111PS-202324-H1</v>
      </c>
      <c r="B1424" s="37" t="str">
        <f>VLOOKUP($A1424,Refs!$J$2:$K$15,2,FALSE)</f>
        <v>Apr'23 to Sep'23</v>
      </c>
      <c r="C1424" t="s">
        <v>537</v>
      </c>
      <c r="D1424" t="s">
        <v>11</v>
      </c>
      <c r="E1424" t="s">
        <v>514</v>
      </c>
      <c r="F1424" t="s">
        <v>21</v>
      </c>
      <c r="G1424" t="s">
        <v>516</v>
      </c>
      <c r="H1424" t="s">
        <v>25</v>
      </c>
      <c r="I1424" t="s">
        <v>168</v>
      </c>
      <c r="J1424" t="s">
        <v>505</v>
      </c>
      <c r="K1424">
        <v>20</v>
      </c>
    </row>
    <row r="1425" spans="1:11" x14ac:dyDescent="0.25">
      <c r="A1425" s="37" t="str">
        <f t="shared" si="4"/>
        <v>NHS111PS-202324-H1</v>
      </c>
      <c r="B1425" s="37" t="str">
        <f>VLOOKUP($A1425,Refs!$J$2:$K$15,2,FALSE)</f>
        <v>Apr'23 to Sep'23</v>
      </c>
      <c r="C1425" t="s">
        <v>537</v>
      </c>
      <c r="D1425" t="s">
        <v>11</v>
      </c>
      <c r="E1425" t="s">
        <v>514</v>
      </c>
      <c r="F1425" t="s">
        <v>21</v>
      </c>
      <c r="G1425" t="s">
        <v>516</v>
      </c>
      <c r="H1425" t="s">
        <v>25</v>
      </c>
      <c r="I1425" t="s">
        <v>168</v>
      </c>
      <c r="J1425" t="s">
        <v>506</v>
      </c>
      <c r="K1425">
        <v>12</v>
      </c>
    </row>
    <row r="1426" spans="1:11" x14ac:dyDescent="0.25">
      <c r="A1426" s="37" t="str">
        <f t="shared" si="4"/>
        <v>NHS111PS-202324-H1</v>
      </c>
      <c r="B1426" s="37" t="str">
        <f>VLOOKUP($A1426,Refs!$J$2:$K$15,2,FALSE)</f>
        <v>Apr'23 to Sep'23</v>
      </c>
      <c r="C1426" t="s">
        <v>537</v>
      </c>
      <c r="D1426" t="s">
        <v>11</v>
      </c>
      <c r="E1426" t="s">
        <v>514</v>
      </c>
      <c r="F1426" t="s">
        <v>21</v>
      </c>
      <c r="G1426" t="s">
        <v>516</v>
      </c>
      <c r="H1426" t="s">
        <v>25</v>
      </c>
      <c r="I1426" t="s">
        <v>168</v>
      </c>
      <c r="J1426" t="s">
        <v>507</v>
      </c>
      <c r="K1426">
        <v>180</v>
      </c>
    </row>
    <row r="1427" spans="1:11" x14ac:dyDescent="0.25">
      <c r="A1427" s="37" t="str">
        <f t="shared" si="4"/>
        <v>NHS111PS-202324-H1</v>
      </c>
      <c r="B1427" s="37" t="str">
        <f>VLOOKUP($A1427,Refs!$J$2:$K$15,2,FALSE)</f>
        <v>Apr'23 to Sep'23</v>
      </c>
      <c r="C1427" t="s">
        <v>537</v>
      </c>
      <c r="D1427" t="s">
        <v>11</v>
      </c>
      <c r="E1427" t="s">
        <v>514</v>
      </c>
      <c r="F1427" t="s">
        <v>21</v>
      </c>
      <c r="G1427" t="s">
        <v>516</v>
      </c>
      <c r="H1427" t="s">
        <v>25</v>
      </c>
      <c r="I1427" t="s">
        <v>168</v>
      </c>
      <c r="J1427" t="s">
        <v>508</v>
      </c>
      <c r="K1427">
        <v>0</v>
      </c>
    </row>
    <row r="1428" spans="1:11" x14ac:dyDescent="0.25">
      <c r="A1428" s="37" t="str">
        <f t="shared" si="4"/>
        <v>NHS111PS-202324-H1</v>
      </c>
      <c r="B1428" s="37" t="str">
        <f>VLOOKUP($A1428,Refs!$J$2:$K$15,2,FALSE)</f>
        <v>Apr'23 to Sep'23</v>
      </c>
      <c r="C1428" t="s">
        <v>537</v>
      </c>
      <c r="D1428" t="s">
        <v>572</v>
      </c>
      <c r="E1428" t="s">
        <v>573</v>
      </c>
      <c r="F1428" t="s">
        <v>21</v>
      </c>
      <c r="G1428" t="s">
        <v>516</v>
      </c>
      <c r="H1428" t="s">
        <v>577</v>
      </c>
      <c r="I1428" t="s">
        <v>578</v>
      </c>
      <c r="J1428">
        <v>1</v>
      </c>
      <c r="K1428">
        <v>0</v>
      </c>
    </row>
    <row r="1429" spans="1:11" x14ac:dyDescent="0.25">
      <c r="A1429" s="37" t="str">
        <f t="shared" si="4"/>
        <v>NHS111PS-202324-H1</v>
      </c>
      <c r="B1429" s="37" t="str">
        <f>VLOOKUP($A1429,Refs!$J$2:$K$15,2,FALSE)</f>
        <v>Apr'23 to Sep'23</v>
      </c>
      <c r="C1429" t="s">
        <v>537</v>
      </c>
      <c r="D1429" t="s">
        <v>572</v>
      </c>
      <c r="E1429" t="s">
        <v>573</v>
      </c>
      <c r="F1429" t="s">
        <v>21</v>
      </c>
      <c r="G1429" t="s">
        <v>516</v>
      </c>
      <c r="H1429" t="s">
        <v>577</v>
      </c>
      <c r="I1429" t="s">
        <v>578</v>
      </c>
      <c r="J1429">
        <v>2</v>
      </c>
      <c r="K1429">
        <v>0</v>
      </c>
    </row>
    <row r="1430" spans="1:11" x14ac:dyDescent="0.25">
      <c r="A1430" s="37" t="str">
        <f t="shared" si="4"/>
        <v>NHS111PS-202324-H1</v>
      </c>
      <c r="B1430" s="37" t="str">
        <f>VLOOKUP($A1430,Refs!$J$2:$K$15,2,FALSE)</f>
        <v>Apr'23 to Sep'23</v>
      </c>
      <c r="C1430" t="s">
        <v>537</v>
      </c>
      <c r="D1430" t="s">
        <v>572</v>
      </c>
      <c r="E1430" t="s">
        <v>573</v>
      </c>
      <c r="F1430" t="s">
        <v>21</v>
      </c>
      <c r="G1430" t="s">
        <v>516</v>
      </c>
      <c r="H1430" t="s">
        <v>577</v>
      </c>
      <c r="I1430" t="s">
        <v>578</v>
      </c>
      <c r="J1430" t="s">
        <v>495</v>
      </c>
      <c r="K1430">
        <v>0</v>
      </c>
    </row>
    <row r="1431" spans="1:11" x14ac:dyDescent="0.25">
      <c r="A1431" s="37" t="str">
        <f t="shared" si="4"/>
        <v>NHS111PS-202324-H1</v>
      </c>
      <c r="B1431" s="37" t="str">
        <f>VLOOKUP($A1431,Refs!$J$2:$K$15,2,FALSE)</f>
        <v>Apr'23 to Sep'23</v>
      </c>
      <c r="C1431" t="s">
        <v>537</v>
      </c>
      <c r="D1431" t="s">
        <v>572</v>
      </c>
      <c r="E1431" t="s">
        <v>573</v>
      </c>
      <c r="F1431" t="s">
        <v>21</v>
      </c>
      <c r="G1431" t="s">
        <v>516</v>
      </c>
      <c r="H1431" t="s">
        <v>577</v>
      </c>
      <c r="I1431" t="s">
        <v>578</v>
      </c>
      <c r="J1431" t="s">
        <v>496</v>
      </c>
      <c r="K1431">
        <v>0</v>
      </c>
    </row>
    <row r="1432" spans="1:11" x14ac:dyDescent="0.25">
      <c r="A1432" s="37" t="str">
        <f t="shared" si="4"/>
        <v>NHS111PS-202324-H1</v>
      </c>
      <c r="B1432" s="37" t="str">
        <f>VLOOKUP($A1432,Refs!$J$2:$K$15,2,FALSE)</f>
        <v>Apr'23 to Sep'23</v>
      </c>
      <c r="C1432" t="s">
        <v>537</v>
      </c>
      <c r="D1432" t="s">
        <v>572</v>
      </c>
      <c r="E1432" t="s">
        <v>573</v>
      </c>
      <c r="F1432" t="s">
        <v>21</v>
      </c>
      <c r="G1432" t="s">
        <v>516</v>
      </c>
      <c r="H1432" t="s">
        <v>577</v>
      </c>
      <c r="I1432" t="s">
        <v>578</v>
      </c>
      <c r="J1432" t="s">
        <v>497</v>
      </c>
      <c r="K1432">
        <v>0</v>
      </c>
    </row>
    <row r="1433" spans="1:11" x14ac:dyDescent="0.25">
      <c r="A1433" s="37" t="str">
        <f t="shared" si="4"/>
        <v>NHS111PS-202324-H1</v>
      </c>
      <c r="B1433" s="37" t="str">
        <f>VLOOKUP($A1433,Refs!$J$2:$K$15,2,FALSE)</f>
        <v>Apr'23 to Sep'23</v>
      </c>
      <c r="C1433" t="s">
        <v>537</v>
      </c>
      <c r="D1433" t="s">
        <v>572</v>
      </c>
      <c r="E1433" t="s">
        <v>573</v>
      </c>
      <c r="F1433" t="s">
        <v>21</v>
      </c>
      <c r="G1433" t="s">
        <v>516</v>
      </c>
      <c r="H1433" t="s">
        <v>577</v>
      </c>
      <c r="I1433" t="s">
        <v>578</v>
      </c>
      <c r="J1433" t="s">
        <v>498</v>
      </c>
      <c r="K1433">
        <v>0</v>
      </c>
    </row>
    <row r="1434" spans="1:11" x14ac:dyDescent="0.25">
      <c r="A1434" s="37" t="str">
        <f t="shared" si="4"/>
        <v>NHS111PS-202324-H1</v>
      </c>
      <c r="B1434" s="37" t="str">
        <f>VLOOKUP($A1434,Refs!$J$2:$K$15,2,FALSE)</f>
        <v>Apr'23 to Sep'23</v>
      </c>
      <c r="C1434" t="s">
        <v>537</v>
      </c>
      <c r="D1434" t="s">
        <v>572</v>
      </c>
      <c r="E1434" t="s">
        <v>573</v>
      </c>
      <c r="F1434" t="s">
        <v>21</v>
      </c>
      <c r="G1434" t="s">
        <v>516</v>
      </c>
      <c r="H1434" t="s">
        <v>577</v>
      </c>
      <c r="I1434" t="s">
        <v>578</v>
      </c>
      <c r="J1434" t="s">
        <v>499</v>
      </c>
      <c r="K1434">
        <v>0</v>
      </c>
    </row>
    <row r="1435" spans="1:11" x14ac:dyDescent="0.25">
      <c r="A1435" s="37" t="str">
        <f t="shared" si="4"/>
        <v>NHS111PS-202324-H1</v>
      </c>
      <c r="B1435" s="37" t="str">
        <f>VLOOKUP($A1435,Refs!$J$2:$K$15,2,FALSE)</f>
        <v>Apr'23 to Sep'23</v>
      </c>
      <c r="C1435" t="s">
        <v>537</v>
      </c>
      <c r="D1435" t="s">
        <v>572</v>
      </c>
      <c r="E1435" t="s">
        <v>573</v>
      </c>
      <c r="F1435" t="s">
        <v>21</v>
      </c>
      <c r="G1435" t="s">
        <v>516</v>
      </c>
      <c r="H1435" t="s">
        <v>577</v>
      </c>
      <c r="I1435" t="s">
        <v>578</v>
      </c>
      <c r="J1435" t="s">
        <v>500</v>
      </c>
      <c r="K1435">
        <v>0</v>
      </c>
    </row>
    <row r="1436" spans="1:11" x14ac:dyDescent="0.25">
      <c r="A1436" s="37" t="str">
        <f t="shared" si="4"/>
        <v>NHS111PS-202324-H1</v>
      </c>
      <c r="B1436" s="37" t="str">
        <f>VLOOKUP($A1436,Refs!$J$2:$K$15,2,FALSE)</f>
        <v>Apr'23 to Sep'23</v>
      </c>
      <c r="C1436" t="s">
        <v>537</v>
      </c>
      <c r="D1436" t="s">
        <v>572</v>
      </c>
      <c r="E1436" t="s">
        <v>573</v>
      </c>
      <c r="F1436" t="s">
        <v>21</v>
      </c>
      <c r="G1436" t="s">
        <v>516</v>
      </c>
      <c r="H1436" t="s">
        <v>577</v>
      </c>
      <c r="I1436" t="s">
        <v>578</v>
      </c>
      <c r="J1436" t="s">
        <v>501</v>
      </c>
      <c r="K1436">
        <v>0</v>
      </c>
    </row>
    <row r="1437" spans="1:11" x14ac:dyDescent="0.25">
      <c r="A1437" s="37" t="str">
        <f t="shared" si="4"/>
        <v>NHS111PS-202324-H1</v>
      </c>
      <c r="B1437" s="37" t="str">
        <f>VLOOKUP($A1437,Refs!$J$2:$K$15,2,FALSE)</f>
        <v>Apr'23 to Sep'23</v>
      </c>
      <c r="C1437" t="s">
        <v>537</v>
      </c>
      <c r="D1437" t="s">
        <v>572</v>
      </c>
      <c r="E1437" t="s">
        <v>573</v>
      </c>
      <c r="F1437" t="s">
        <v>21</v>
      </c>
      <c r="G1437" t="s">
        <v>516</v>
      </c>
      <c r="H1437" t="s">
        <v>577</v>
      </c>
      <c r="I1437" t="s">
        <v>578</v>
      </c>
      <c r="J1437" t="s">
        <v>502</v>
      </c>
      <c r="K1437">
        <v>0</v>
      </c>
    </row>
    <row r="1438" spans="1:11" x14ac:dyDescent="0.25">
      <c r="A1438" s="37" t="str">
        <f t="shared" si="4"/>
        <v>NHS111PS-202324-H1</v>
      </c>
      <c r="B1438" s="37" t="str">
        <f>VLOOKUP($A1438,Refs!$J$2:$K$15,2,FALSE)</f>
        <v>Apr'23 to Sep'23</v>
      </c>
      <c r="C1438" t="s">
        <v>537</v>
      </c>
      <c r="D1438" t="s">
        <v>572</v>
      </c>
      <c r="E1438" t="s">
        <v>573</v>
      </c>
      <c r="F1438" t="s">
        <v>21</v>
      </c>
      <c r="G1438" t="s">
        <v>516</v>
      </c>
      <c r="H1438" t="s">
        <v>577</v>
      </c>
      <c r="I1438" t="s">
        <v>578</v>
      </c>
      <c r="J1438" t="s">
        <v>503</v>
      </c>
      <c r="K1438">
        <v>0</v>
      </c>
    </row>
    <row r="1439" spans="1:11" x14ac:dyDescent="0.25">
      <c r="A1439" s="37" t="str">
        <f t="shared" si="4"/>
        <v>NHS111PS-202324-H1</v>
      </c>
      <c r="B1439" s="37" t="str">
        <f>VLOOKUP($A1439,Refs!$J$2:$K$15,2,FALSE)</f>
        <v>Apr'23 to Sep'23</v>
      </c>
      <c r="C1439" t="s">
        <v>537</v>
      </c>
      <c r="D1439" t="s">
        <v>572</v>
      </c>
      <c r="E1439" t="s">
        <v>573</v>
      </c>
      <c r="F1439" t="s">
        <v>21</v>
      </c>
      <c r="G1439" t="s">
        <v>516</v>
      </c>
      <c r="H1439" t="s">
        <v>577</v>
      </c>
      <c r="I1439" t="s">
        <v>578</v>
      </c>
      <c r="J1439" t="s">
        <v>504</v>
      </c>
      <c r="K1439">
        <v>0</v>
      </c>
    </row>
    <row r="1440" spans="1:11" x14ac:dyDescent="0.25">
      <c r="A1440" s="37" t="str">
        <f t="shared" si="4"/>
        <v>NHS111PS-202324-H1</v>
      </c>
      <c r="B1440" s="37" t="str">
        <f>VLOOKUP($A1440,Refs!$J$2:$K$15,2,FALSE)</f>
        <v>Apr'23 to Sep'23</v>
      </c>
      <c r="C1440" t="s">
        <v>537</v>
      </c>
      <c r="D1440" t="s">
        <v>572</v>
      </c>
      <c r="E1440" t="s">
        <v>573</v>
      </c>
      <c r="F1440" t="s">
        <v>21</v>
      </c>
      <c r="G1440" t="s">
        <v>516</v>
      </c>
      <c r="H1440" t="s">
        <v>577</v>
      </c>
      <c r="I1440" t="s">
        <v>578</v>
      </c>
      <c r="J1440" t="s">
        <v>505</v>
      </c>
      <c r="K1440">
        <v>0</v>
      </c>
    </row>
    <row r="1441" spans="1:11" x14ac:dyDescent="0.25">
      <c r="A1441" s="37" t="str">
        <f t="shared" si="4"/>
        <v>NHS111PS-202324-H1</v>
      </c>
      <c r="B1441" s="37" t="str">
        <f>VLOOKUP($A1441,Refs!$J$2:$K$15,2,FALSE)</f>
        <v>Apr'23 to Sep'23</v>
      </c>
      <c r="C1441" t="s">
        <v>537</v>
      </c>
      <c r="D1441" t="s">
        <v>572</v>
      </c>
      <c r="E1441" t="s">
        <v>573</v>
      </c>
      <c r="F1441" t="s">
        <v>21</v>
      </c>
      <c r="G1441" t="s">
        <v>516</v>
      </c>
      <c r="H1441" t="s">
        <v>577</v>
      </c>
      <c r="I1441" t="s">
        <v>578</v>
      </c>
      <c r="J1441" t="s">
        <v>506</v>
      </c>
      <c r="K1441">
        <v>0</v>
      </c>
    </row>
    <row r="1442" spans="1:11" x14ac:dyDescent="0.25">
      <c r="A1442" s="37" t="str">
        <f t="shared" si="4"/>
        <v>NHS111PS-202324-H1</v>
      </c>
      <c r="B1442" s="37" t="str">
        <f>VLOOKUP($A1442,Refs!$J$2:$K$15,2,FALSE)</f>
        <v>Apr'23 to Sep'23</v>
      </c>
      <c r="C1442" t="s">
        <v>537</v>
      </c>
      <c r="D1442" t="s">
        <v>572</v>
      </c>
      <c r="E1442" t="s">
        <v>573</v>
      </c>
      <c r="F1442" t="s">
        <v>21</v>
      </c>
      <c r="G1442" t="s">
        <v>516</v>
      </c>
      <c r="H1442" t="s">
        <v>577</v>
      </c>
      <c r="I1442" t="s">
        <v>578</v>
      </c>
      <c r="J1442" t="s">
        <v>507</v>
      </c>
      <c r="K1442">
        <v>0</v>
      </c>
    </row>
    <row r="1443" spans="1:11" x14ac:dyDescent="0.25">
      <c r="A1443" s="37" t="str">
        <f t="shared" si="4"/>
        <v>NHS111PS-202324-H1</v>
      </c>
      <c r="B1443" s="37" t="str">
        <f>VLOOKUP($A1443,Refs!$J$2:$K$15,2,FALSE)</f>
        <v>Apr'23 to Sep'23</v>
      </c>
      <c r="C1443" t="s">
        <v>537</v>
      </c>
      <c r="D1443" t="s">
        <v>572</v>
      </c>
      <c r="E1443" t="s">
        <v>573</v>
      </c>
      <c r="F1443" t="s">
        <v>21</v>
      </c>
      <c r="G1443" t="s">
        <v>516</v>
      </c>
      <c r="H1443" t="s">
        <v>577</v>
      </c>
      <c r="I1443" t="s">
        <v>578</v>
      </c>
      <c r="J1443" t="s">
        <v>508</v>
      </c>
      <c r="K1443">
        <v>0</v>
      </c>
    </row>
    <row r="1444" spans="1:11" x14ac:dyDescent="0.25">
      <c r="A1444" s="37" t="str">
        <f t="shared" ref="A1444:A1507" si="5">C1444</f>
        <v>NHS111PS-202324-H1</v>
      </c>
      <c r="B1444" s="37" t="str">
        <f>VLOOKUP($A1444,Refs!$J$2:$K$15,2,FALSE)</f>
        <v>Apr'23 to Sep'23</v>
      </c>
      <c r="C1444" t="s">
        <v>537</v>
      </c>
      <c r="D1444" t="s">
        <v>5</v>
      </c>
      <c r="E1444" t="s">
        <v>515</v>
      </c>
      <c r="F1444" t="s">
        <v>6</v>
      </c>
      <c r="G1444" t="s">
        <v>517</v>
      </c>
      <c r="H1444" t="s">
        <v>7</v>
      </c>
      <c r="I1444" t="s">
        <v>78</v>
      </c>
      <c r="J1444">
        <v>1</v>
      </c>
      <c r="K1444">
        <v>1008</v>
      </c>
    </row>
    <row r="1445" spans="1:11" x14ac:dyDescent="0.25">
      <c r="A1445" s="37" t="str">
        <f t="shared" si="5"/>
        <v>NHS111PS-202324-H1</v>
      </c>
      <c r="B1445" s="37" t="str">
        <f>VLOOKUP($A1445,Refs!$J$2:$K$15,2,FALSE)</f>
        <v>Apr'23 to Sep'23</v>
      </c>
      <c r="C1445" t="s">
        <v>537</v>
      </c>
      <c r="D1445" t="s">
        <v>5</v>
      </c>
      <c r="E1445" t="s">
        <v>515</v>
      </c>
      <c r="F1445" t="s">
        <v>6</v>
      </c>
      <c r="G1445" t="s">
        <v>517</v>
      </c>
      <c r="H1445" t="s">
        <v>7</v>
      </c>
      <c r="I1445" t="s">
        <v>78</v>
      </c>
      <c r="J1445">
        <v>2</v>
      </c>
      <c r="K1445">
        <v>218</v>
      </c>
    </row>
    <row r="1446" spans="1:11" x14ac:dyDescent="0.25">
      <c r="A1446" s="37" t="str">
        <f t="shared" si="5"/>
        <v>NHS111PS-202324-H1</v>
      </c>
      <c r="B1446" s="37" t="str">
        <f>VLOOKUP($A1446,Refs!$J$2:$K$15,2,FALSE)</f>
        <v>Apr'23 to Sep'23</v>
      </c>
      <c r="C1446" t="s">
        <v>537</v>
      </c>
      <c r="D1446" t="s">
        <v>5</v>
      </c>
      <c r="E1446" t="s">
        <v>515</v>
      </c>
      <c r="F1446" t="s">
        <v>6</v>
      </c>
      <c r="G1446" t="s">
        <v>517</v>
      </c>
      <c r="H1446" t="s">
        <v>7</v>
      </c>
      <c r="I1446" t="s">
        <v>78</v>
      </c>
      <c r="J1446" t="s">
        <v>495</v>
      </c>
      <c r="K1446">
        <v>131</v>
      </c>
    </row>
    <row r="1447" spans="1:11" x14ac:dyDescent="0.25">
      <c r="A1447" s="37" t="str">
        <f t="shared" si="5"/>
        <v>NHS111PS-202324-H1</v>
      </c>
      <c r="B1447" s="37" t="str">
        <f>VLOOKUP($A1447,Refs!$J$2:$K$15,2,FALSE)</f>
        <v>Apr'23 to Sep'23</v>
      </c>
      <c r="C1447" t="s">
        <v>537</v>
      </c>
      <c r="D1447" t="s">
        <v>5</v>
      </c>
      <c r="E1447" t="s">
        <v>515</v>
      </c>
      <c r="F1447" t="s">
        <v>6</v>
      </c>
      <c r="G1447" t="s">
        <v>517</v>
      </c>
      <c r="H1447" t="s">
        <v>7</v>
      </c>
      <c r="I1447" t="s">
        <v>78</v>
      </c>
      <c r="J1447" t="s">
        <v>496</v>
      </c>
      <c r="K1447">
        <v>39</v>
      </c>
    </row>
    <row r="1448" spans="1:11" x14ac:dyDescent="0.25">
      <c r="A1448" s="37" t="str">
        <f t="shared" si="5"/>
        <v>NHS111PS-202324-H1</v>
      </c>
      <c r="B1448" s="37" t="str">
        <f>VLOOKUP($A1448,Refs!$J$2:$K$15,2,FALSE)</f>
        <v>Apr'23 to Sep'23</v>
      </c>
      <c r="C1448" t="s">
        <v>537</v>
      </c>
      <c r="D1448" t="s">
        <v>5</v>
      </c>
      <c r="E1448" t="s">
        <v>515</v>
      </c>
      <c r="F1448" t="s">
        <v>6</v>
      </c>
      <c r="G1448" t="s">
        <v>517</v>
      </c>
      <c r="H1448" t="s">
        <v>7</v>
      </c>
      <c r="I1448" t="s">
        <v>78</v>
      </c>
      <c r="J1448" t="s">
        <v>497</v>
      </c>
      <c r="K1448">
        <v>10</v>
      </c>
    </row>
    <row r="1449" spans="1:11" x14ac:dyDescent="0.25">
      <c r="A1449" s="37" t="str">
        <f t="shared" si="5"/>
        <v>NHS111PS-202324-H1</v>
      </c>
      <c r="B1449" s="37" t="str">
        <f>VLOOKUP($A1449,Refs!$J$2:$K$15,2,FALSE)</f>
        <v>Apr'23 to Sep'23</v>
      </c>
      <c r="C1449" t="s">
        <v>537</v>
      </c>
      <c r="D1449" t="s">
        <v>5</v>
      </c>
      <c r="E1449" t="s">
        <v>515</v>
      </c>
      <c r="F1449" t="s">
        <v>6</v>
      </c>
      <c r="G1449" t="s">
        <v>517</v>
      </c>
      <c r="H1449" t="s">
        <v>7</v>
      </c>
      <c r="I1449" t="s">
        <v>78</v>
      </c>
      <c r="J1449" t="s">
        <v>498</v>
      </c>
      <c r="K1449">
        <v>17</v>
      </c>
    </row>
    <row r="1450" spans="1:11" x14ac:dyDescent="0.25">
      <c r="A1450" s="37" t="str">
        <f t="shared" si="5"/>
        <v>NHS111PS-202324-H1</v>
      </c>
      <c r="B1450" s="37" t="str">
        <f>VLOOKUP($A1450,Refs!$J$2:$K$15,2,FALSE)</f>
        <v>Apr'23 to Sep'23</v>
      </c>
      <c r="C1450" t="s">
        <v>537</v>
      </c>
      <c r="D1450" t="s">
        <v>5</v>
      </c>
      <c r="E1450" t="s">
        <v>515</v>
      </c>
      <c r="F1450" t="s">
        <v>6</v>
      </c>
      <c r="G1450" t="s">
        <v>517</v>
      </c>
      <c r="H1450" t="s">
        <v>7</v>
      </c>
      <c r="I1450" t="s">
        <v>78</v>
      </c>
      <c r="J1450" t="s">
        <v>499</v>
      </c>
      <c r="K1450">
        <v>9</v>
      </c>
    </row>
    <row r="1451" spans="1:11" x14ac:dyDescent="0.25">
      <c r="A1451" s="37" t="str">
        <f t="shared" si="5"/>
        <v>NHS111PS-202324-H1</v>
      </c>
      <c r="B1451" s="37" t="str">
        <f>VLOOKUP($A1451,Refs!$J$2:$K$15,2,FALSE)</f>
        <v>Apr'23 to Sep'23</v>
      </c>
      <c r="C1451" t="s">
        <v>537</v>
      </c>
      <c r="D1451" t="s">
        <v>5</v>
      </c>
      <c r="E1451" t="s">
        <v>515</v>
      </c>
      <c r="F1451" t="s">
        <v>6</v>
      </c>
      <c r="G1451" t="s">
        <v>517</v>
      </c>
      <c r="H1451" t="s">
        <v>7</v>
      </c>
      <c r="I1451" t="s">
        <v>78</v>
      </c>
      <c r="J1451" t="s">
        <v>500</v>
      </c>
      <c r="K1451">
        <v>12</v>
      </c>
    </row>
    <row r="1452" spans="1:11" x14ac:dyDescent="0.25">
      <c r="A1452" s="37" t="str">
        <f t="shared" si="5"/>
        <v>NHS111PS-202324-H1</v>
      </c>
      <c r="B1452" s="37" t="str">
        <f>VLOOKUP($A1452,Refs!$J$2:$K$15,2,FALSE)</f>
        <v>Apr'23 to Sep'23</v>
      </c>
      <c r="C1452" t="s">
        <v>537</v>
      </c>
      <c r="D1452" t="s">
        <v>5</v>
      </c>
      <c r="E1452" t="s">
        <v>515</v>
      </c>
      <c r="F1452" t="s">
        <v>6</v>
      </c>
      <c r="G1452" t="s">
        <v>517</v>
      </c>
      <c r="H1452" t="s">
        <v>7</v>
      </c>
      <c r="I1452" t="s">
        <v>78</v>
      </c>
      <c r="J1452" t="s">
        <v>501</v>
      </c>
      <c r="K1452">
        <v>58</v>
      </c>
    </row>
    <row r="1453" spans="1:11" x14ac:dyDescent="0.25">
      <c r="A1453" s="37" t="str">
        <f t="shared" si="5"/>
        <v>NHS111PS-202324-H1</v>
      </c>
      <c r="B1453" s="37" t="str">
        <f>VLOOKUP($A1453,Refs!$J$2:$K$15,2,FALSE)</f>
        <v>Apr'23 to Sep'23</v>
      </c>
      <c r="C1453" t="s">
        <v>537</v>
      </c>
      <c r="D1453" t="s">
        <v>5</v>
      </c>
      <c r="E1453" t="s">
        <v>515</v>
      </c>
      <c r="F1453" t="s">
        <v>6</v>
      </c>
      <c r="G1453" t="s">
        <v>517</v>
      </c>
      <c r="H1453" t="s">
        <v>7</v>
      </c>
      <c r="I1453" t="s">
        <v>78</v>
      </c>
      <c r="J1453" t="s">
        <v>502</v>
      </c>
      <c r="K1453">
        <v>48</v>
      </c>
    </row>
    <row r="1454" spans="1:11" x14ac:dyDescent="0.25">
      <c r="A1454" s="37" t="str">
        <f t="shared" si="5"/>
        <v>NHS111PS-202324-H1</v>
      </c>
      <c r="B1454" s="37" t="str">
        <f>VLOOKUP($A1454,Refs!$J$2:$K$15,2,FALSE)</f>
        <v>Apr'23 to Sep'23</v>
      </c>
      <c r="C1454" t="s">
        <v>537</v>
      </c>
      <c r="D1454" t="s">
        <v>5</v>
      </c>
      <c r="E1454" t="s">
        <v>515</v>
      </c>
      <c r="F1454" t="s">
        <v>6</v>
      </c>
      <c r="G1454" t="s">
        <v>517</v>
      </c>
      <c r="H1454" t="s">
        <v>7</v>
      </c>
      <c r="I1454" t="s">
        <v>78</v>
      </c>
      <c r="J1454" t="s">
        <v>503</v>
      </c>
      <c r="K1454">
        <v>30</v>
      </c>
    </row>
    <row r="1455" spans="1:11" x14ac:dyDescent="0.25">
      <c r="A1455" s="37" t="str">
        <f t="shared" si="5"/>
        <v>NHS111PS-202324-H1</v>
      </c>
      <c r="B1455" s="37" t="str">
        <f>VLOOKUP($A1455,Refs!$J$2:$K$15,2,FALSE)</f>
        <v>Apr'23 to Sep'23</v>
      </c>
      <c r="C1455" t="s">
        <v>537</v>
      </c>
      <c r="D1455" t="s">
        <v>5</v>
      </c>
      <c r="E1455" t="s">
        <v>515</v>
      </c>
      <c r="F1455" t="s">
        <v>6</v>
      </c>
      <c r="G1455" t="s">
        <v>517</v>
      </c>
      <c r="H1455" t="s">
        <v>7</v>
      </c>
      <c r="I1455" t="s">
        <v>78</v>
      </c>
      <c r="J1455" t="s">
        <v>504</v>
      </c>
      <c r="K1455">
        <v>33</v>
      </c>
    </row>
    <row r="1456" spans="1:11" x14ac:dyDescent="0.25">
      <c r="A1456" s="37" t="str">
        <f t="shared" si="5"/>
        <v>NHS111PS-202324-H1</v>
      </c>
      <c r="B1456" s="37" t="str">
        <f>VLOOKUP($A1456,Refs!$J$2:$K$15,2,FALSE)</f>
        <v>Apr'23 to Sep'23</v>
      </c>
      <c r="C1456" t="s">
        <v>537</v>
      </c>
      <c r="D1456" t="s">
        <v>5</v>
      </c>
      <c r="E1456" t="s">
        <v>515</v>
      </c>
      <c r="F1456" t="s">
        <v>6</v>
      </c>
      <c r="G1456" t="s">
        <v>517</v>
      </c>
      <c r="H1456" t="s">
        <v>7</v>
      </c>
      <c r="I1456" t="s">
        <v>78</v>
      </c>
      <c r="J1456" t="s">
        <v>505</v>
      </c>
      <c r="K1456">
        <v>3</v>
      </c>
    </row>
    <row r="1457" spans="1:11" x14ac:dyDescent="0.25">
      <c r="A1457" s="37" t="str">
        <f t="shared" si="5"/>
        <v>NHS111PS-202324-H1</v>
      </c>
      <c r="B1457" s="37" t="str">
        <f>VLOOKUP($A1457,Refs!$J$2:$K$15,2,FALSE)</f>
        <v>Apr'23 to Sep'23</v>
      </c>
      <c r="C1457" t="s">
        <v>537</v>
      </c>
      <c r="D1457" t="s">
        <v>5</v>
      </c>
      <c r="E1457" t="s">
        <v>515</v>
      </c>
      <c r="F1457" t="s">
        <v>6</v>
      </c>
      <c r="G1457" t="s">
        <v>517</v>
      </c>
      <c r="H1457" t="s">
        <v>7</v>
      </c>
      <c r="I1457" t="s">
        <v>78</v>
      </c>
      <c r="J1457" t="s">
        <v>506</v>
      </c>
      <c r="K1457">
        <v>23</v>
      </c>
    </row>
    <row r="1458" spans="1:11" x14ac:dyDescent="0.25">
      <c r="A1458" s="37" t="str">
        <f t="shared" si="5"/>
        <v>NHS111PS-202324-H1</v>
      </c>
      <c r="B1458" s="37" t="str">
        <f>VLOOKUP($A1458,Refs!$J$2:$K$15,2,FALSE)</f>
        <v>Apr'23 to Sep'23</v>
      </c>
      <c r="C1458" t="s">
        <v>537</v>
      </c>
      <c r="D1458" t="s">
        <v>5</v>
      </c>
      <c r="E1458" t="s">
        <v>515</v>
      </c>
      <c r="F1458" t="s">
        <v>6</v>
      </c>
      <c r="G1458" t="s">
        <v>517</v>
      </c>
      <c r="H1458" t="s">
        <v>7</v>
      </c>
      <c r="I1458" t="s">
        <v>78</v>
      </c>
      <c r="J1458" t="s">
        <v>507</v>
      </c>
      <c r="K1458">
        <v>9</v>
      </c>
    </row>
    <row r="1459" spans="1:11" x14ac:dyDescent="0.25">
      <c r="A1459" s="37" t="str">
        <f t="shared" si="5"/>
        <v>NHS111PS-202324-H1</v>
      </c>
      <c r="B1459" s="37" t="str">
        <f>VLOOKUP($A1459,Refs!$J$2:$K$15,2,FALSE)</f>
        <v>Apr'23 to Sep'23</v>
      </c>
      <c r="C1459" t="s">
        <v>537</v>
      </c>
      <c r="D1459" t="s">
        <v>5</v>
      </c>
      <c r="E1459" t="s">
        <v>515</v>
      </c>
      <c r="F1459" t="s">
        <v>6</v>
      </c>
      <c r="G1459" t="s">
        <v>517</v>
      </c>
      <c r="H1459" t="s">
        <v>7</v>
      </c>
      <c r="I1459" t="s">
        <v>78</v>
      </c>
      <c r="J1459" t="s">
        <v>508</v>
      </c>
      <c r="K1459">
        <v>1</v>
      </c>
    </row>
    <row r="1460" spans="1:11" x14ac:dyDescent="0.25">
      <c r="A1460" s="37" t="str">
        <f t="shared" si="5"/>
        <v>NHS111PS-202324-H1</v>
      </c>
      <c r="B1460" s="37" t="str">
        <f>VLOOKUP($A1460,Refs!$J$2:$K$15,2,FALSE)</f>
        <v>Apr'23 to Sep'23</v>
      </c>
      <c r="C1460" t="s">
        <v>537</v>
      </c>
      <c r="D1460" t="s">
        <v>18</v>
      </c>
      <c r="E1460" t="s">
        <v>511</v>
      </c>
      <c r="F1460" t="s">
        <v>35</v>
      </c>
      <c r="G1460" t="s">
        <v>518</v>
      </c>
      <c r="H1460" t="s">
        <v>36</v>
      </c>
      <c r="I1460" t="s">
        <v>64</v>
      </c>
      <c r="J1460">
        <v>1</v>
      </c>
      <c r="K1460">
        <v>20606</v>
      </c>
    </row>
    <row r="1461" spans="1:11" x14ac:dyDescent="0.25">
      <c r="A1461" s="37" t="str">
        <f t="shared" si="5"/>
        <v>NHS111PS-202324-H1</v>
      </c>
      <c r="B1461" s="37" t="str">
        <f>VLOOKUP($A1461,Refs!$J$2:$K$15,2,FALSE)</f>
        <v>Apr'23 to Sep'23</v>
      </c>
      <c r="C1461" t="s">
        <v>537</v>
      </c>
      <c r="D1461" t="s">
        <v>18</v>
      </c>
      <c r="E1461" t="s">
        <v>511</v>
      </c>
      <c r="F1461" t="s">
        <v>35</v>
      </c>
      <c r="G1461" t="s">
        <v>518</v>
      </c>
      <c r="H1461" t="s">
        <v>36</v>
      </c>
      <c r="I1461" t="s">
        <v>64</v>
      </c>
      <c r="J1461">
        <v>2</v>
      </c>
      <c r="K1461">
        <v>1983</v>
      </c>
    </row>
    <row r="1462" spans="1:11" x14ac:dyDescent="0.25">
      <c r="A1462" s="37" t="str">
        <f t="shared" si="5"/>
        <v>NHS111PS-202324-H1</v>
      </c>
      <c r="B1462" s="37" t="str">
        <f>VLOOKUP($A1462,Refs!$J$2:$K$15,2,FALSE)</f>
        <v>Apr'23 to Sep'23</v>
      </c>
      <c r="C1462" t="s">
        <v>537</v>
      </c>
      <c r="D1462" t="s">
        <v>18</v>
      </c>
      <c r="E1462" t="s">
        <v>511</v>
      </c>
      <c r="F1462" t="s">
        <v>35</v>
      </c>
      <c r="G1462" t="s">
        <v>518</v>
      </c>
      <c r="H1462" t="s">
        <v>36</v>
      </c>
      <c r="I1462" t="s">
        <v>64</v>
      </c>
      <c r="J1462" t="s">
        <v>495</v>
      </c>
      <c r="K1462">
        <v>1299</v>
      </c>
    </row>
    <row r="1463" spans="1:11" x14ac:dyDescent="0.25">
      <c r="A1463" s="37" t="str">
        <f t="shared" si="5"/>
        <v>NHS111PS-202324-H1</v>
      </c>
      <c r="B1463" s="37" t="str">
        <f>VLOOKUP($A1463,Refs!$J$2:$K$15,2,FALSE)</f>
        <v>Apr'23 to Sep'23</v>
      </c>
      <c r="C1463" t="s">
        <v>537</v>
      </c>
      <c r="D1463" t="s">
        <v>18</v>
      </c>
      <c r="E1463" t="s">
        <v>511</v>
      </c>
      <c r="F1463" t="s">
        <v>35</v>
      </c>
      <c r="G1463" t="s">
        <v>518</v>
      </c>
      <c r="H1463" t="s">
        <v>36</v>
      </c>
      <c r="I1463" t="s">
        <v>64</v>
      </c>
      <c r="J1463" t="s">
        <v>496</v>
      </c>
      <c r="K1463">
        <v>214</v>
      </c>
    </row>
    <row r="1464" spans="1:11" x14ac:dyDescent="0.25">
      <c r="A1464" s="37" t="str">
        <f t="shared" si="5"/>
        <v>NHS111PS-202324-H1</v>
      </c>
      <c r="B1464" s="37" t="str">
        <f>VLOOKUP($A1464,Refs!$J$2:$K$15,2,FALSE)</f>
        <v>Apr'23 to Sep'23</v>
      </c>
      <c r="C1464" t="s">
        <v>537</v>
      </c>
      <c r="D1464" t="s">
        <v>18</v>
      </c>
      <c r="E1464" t="s">
        <v>511</v>
      </c>
      <c r="F1464" t="s">
        <v>35</v>
      </c>
      <c r="G1464" t="s">
        <v>518</v>
      </c>
      <c r="H1464" t="s">
        <v>36</v>
      </c>
      <c r="I1464" t="s">
        <v>64</v>
      </c>
      <c r="J1464" t="s">
        <v>497</v>
      </c>
      <c r="K1464">
        <v>81</v>
      </c>
    </row>
    <row r="1465" spans="1:11" x14ac:dyDescent="0.25">
      <c r="A1465" s="37" t="str">
        <f t="shared" si="5"/>
        <v>NHS111PS-202324-H1</v>
      </c>
      <c r="B1465" s="37" t="str">
        <f>VLOOKUP($A1465,Refs!$J$2:$K$15,2,FALSE)</f>
        <v>Apr'23 to Sep'23</v>
      </c>
      <c r="C1465" t="s">
        <v>537</v>
      </c>
      <c r="D1465" t="s">
        <v>18</v>
      </c>
      <c r="E1465" t="s">
        <v>511</v>
      </c>
      <c r="F1465" t="s">
        <v>35</v>
      </c>
      <c r="G1465" t="s">
        <v>518</v>
      </c>
      <c r="H1465" t="s">
        <v>36</v>
      </c>
      <c r="I1465" t="s">
        <v>64</v>
      </c>
      <c r="J1465" t="s">
        <v>498</v>
      </c>
      <c r="K1465">
        <v>100</v>
      </c>
    </row>
    <row r="1466" spans="1:11" x14ac:dyDescent="0.25">
      <c r="A1466" s="37" t="str">
        <f t="shared" si="5"/>
        <v>NHS111PS-202324-H1</v>
      </c>
      <c r="B1466" s="37" t="str">
        <f>VLOOKUP($A1466,Refs!$J$2:$K$15,2,FALSE)</f>
        <v>Apr'23 to Sep'23</v>
      </c>
      <c r="C1466" t="s">
        <v>537</v>
      </c>
      <c r="D1466" t="s">
        <v>18</v>
      </c>
      <c r="E1466" t="s">
        <v>511</v>
      </c>
      <c r="F1466" t="s">
        <v>35</v>
      </c>
      <c r="G1466" t="s">
        <v>518</v>
      </c>
      <c r="H1466" t="s">
        <v>36</v>
      </c>
      <c r="I1466" t="s">
        <v>64</v>
      </c>
      <c r="J1466" t="s">
        <v>499</v>
      </c>
      <c r="K1466">
        <v>180</v>
      </c>
    </row>
    <row r="1467" spans="1:11" x14ac:dyDescent="0.25">
      <c r="A1467" s="37" t="str">
        <f t="shared" si="5"/>
        <v>NHS111PS-202324-H1</v>
      </c>
      <c r="B1467" s="37" t="str">
        <f>VLOOKUP($A1467,Refs!$J$2:$K$15,2,FALSE)</f>
        <v>Apr'23 to Sep'23</v>
      </c>
      <c r="C1467" t="s">
        <v>537</v>
      </c>
      <c r="D1467" t="s">
        <v>18</v>
      </c>
      <c r="E1467" t="s">
        <v>511</v>
      </c>
      <c r="F1467" t="s">
        <v>35</v>
      </c>
      <c r="G1467" t="s">
        <v>518</v>
      </c>
      <c r="H1467" t="s">
        <v>36</v>
      </c>
      <c r="I1467" t="s">
        <v>64</v>
      </c>
      <c r="J1467" t="s">
        <v>500</v>
      </c>
      <c r="K1467">
        <v>109</v>
      </c>
    </row>
    <row r="1468" spans="1:11" x14ac:dyDescent="0.25">
      <c r="A1468" s="37" t="str">
        <f t="shared" si="5"/>
        <v>NHS111PS-202324-H1</v>
      </c>
      <c r="B1468" s="37" t="str">
        <f>VLOOKUP($A1468,Refs!$J$2:$K$15,2,FALSE)</f>
        <v>Apr'23 to Sep'23</v>
      </c>
      <c r="C1468" t="s">
        <v>537</v>
      </c>
      <c r="D1468" t="s">
        <v>18</v>
      </c>
      <c r="E1468" t="s">
        <v>511</v>
      </c>
      <c r="F1468" t="s">
        <v>35</v>
      </c>
      <c r="G1468" t="s">
        <v>518</v>
      </c>
      <c r="H1468" t="s">
        <v>36</v>
      </c>
      <c r="I1468" t="s">
        <v>64</v>
      </c>
      <c r="J1468" t="s">
        <v>501</v>
      </c>
      <c r="K1468">
        <v>698</v>
      </c>
    </row>
    <row r="1469" spans="1:11" x14ac:dyDescent="0.25">
      <c r="A1469" s="37" t="str">
        <f t="shared" si="5"/>
        <v>NHS111PS-202324-H1</v>
      </c>
      <c r="B1469" s="37" t="str">
        <f>VLOOKUP($A1469,Refs!$J$2:$K$15,2,FALSE)</f>
        <v>Apr'23 to Sep'23</v>
      </c>
      <c r="C1469" t="s">
        <v>537</v>
      </c>
      <c r="D1469" t="s">
        <v>18</v>
      </c>
      <c r="E1469" t="s">
        <v>511</v>
      </c>
      <c r="F1469" t="s">
        <v>35</v>
      </c>
      <c r="G1469" t="s">
        <v>518</v>
      </c>
      <c r="H1469" t="s">
        <v>36</v>
      </c>
      <c r="I1469" t="s">
        <v>64</v>
      </c>
      <c r="J1469" t="s">
        <v>502</v>
      </c>
      <c r="K1469">
        <v>194</v>
      </c>
    </row>
    <row r="1470" spans="1:11" x14ac:dyDescent="0.25">
      <c r="A1470" s="37" t="str">
        <f t="shared" si="5"/>
        <v>NHS111PS-202324-H1</v>
      </c>
      <c r="B1470" s="37" t="str">
        <f>VLOOKUP($A1470,Refs!$J$2:$K$15,2,FALSE)</f>
        <v>Apr'23 to Sep'23</v>
      </c>
      <c r="C1470" t="s">
        <v>537</v>
      </c>
      <c r="D1470" t="s">
        <v>18</v>
      </c>
      <c r="E1470" t="s">
        <v>511</v>
      </c>
      <c r="F1470" t="s">
        <v>35</v>
      </c>
      <c r="G1470" t="s">
        <v>518</v>
      </c>
      <c r="H1470" t="s">
        <v>36</v>
      </c>
      <c r="I1470" t="s">
        <v>64</v>
      </c>
      <c r="J1470" t="s">
        <v>503</v>
      </c>
      <c r="K1470">
        <v>147</v>
      </c>
    </row>
    <row r="1471" spans="1:11" x14ac:dyDescent="0.25">
      <c r="A1471" s="37" t="str">
        <f t="shared" si="5"/>
        <v>NHS111PS-202324-H1</v>
      </c>
      <c r="B1471" s="37" t="str">
        <f>VLOOKUP($A1471,Refs!$J$2:$K$15,2,FALSE)</f>
        <v>Apr'23 to Sep'23</v>
      </c>
      <c r="C1471" t="s">
        <v>537</v>
      </c>
      <c r="D1471" t="s">
        <v>18</v>
      </c>
      <c r="E1471" t="s">
        <v>511</v>
      </c>
      <c r="F1471" t="s">
        <v>35</v>
      </c>
      <c r="G1471" t="s">
        <v>518</v>
      </c>
      <c r="H1471" t="s">
        <v>36</v>
      </c>
      <c r="I1471" t="s">
        <v>64</v>
      </c>
      <c r="J1471" t="s">
        <v>504</v>
      </c>
      <c r="K1471">
        <v>320</v>
      </c>
    </row>
    <row r="1472" spans="1:11" x14ac:dyDescent="0.25">
      <c r="A1472" s="37" t="str">
        <f t="shared" si="5"/>
        <v>NHS111PS-202324-H1</v>
      </c>
      <c r="B1472" s="37" t="str">
        <f>VLOOKUP($A1472,Refs!$J$2:$K$15,2,FALSE)</f>
        <v>Apr'23 to Sep'23</v>
      </c>
      <c r="C1472" t="s">
        <v>537</v>
      </c>
      <c r="D1472" t="s">
        <v>18</v>
      </c>
      <c r="E1472" t="s">
        <v>511</v>
      </c>
      <c r="F1472" t="s">
        <v>35</v>
      </c>
      <c r="G1472" t="s">
        <v>518</v>
      </c>
      <c r="H1472" t="s">
        <v>36</v>
      </c>
      <c r="I1472" t="s">
        <v>64</v>
      </c>
      <c r="J1472" t="s">
        <v>505</v>
      </c>
      <c r="K1472">
        <v>10</v>
      </c>
    </row>
    <row r="1473" spans="1:11" x14ac:dyDescent="0.25">
      <c r="A1473" s="37" t="str">
        <f t="shared" si="5"/>
        <v>NHS111PS-202324-H1</v>
      </c>
      <c r="B1473" s="37" t="str">
        <f>VLOOKUP($A1473,Refs!$J$2:$K$15,2,FALSE)</f>
        <v>Apr'23 to Sep'23</v>
      </c>
      <c r="C1473" t="s">
        <v>537</v>
      </c>
      <c r="D1473" t="s">
        <v>18</v>
      </c>
      <c r="E1473" t="s">
        <v>511</v>
      </c>
      <c r="F1473" t="s">
        <v>35</v>
      </c>
      <c r="G1473" t="s">
        <v>518</v>
      </c>
      <c r="H1473" t="s">
        <v>36</v>
      </c>
      <c r="I1473" t="s">
        <v>64</v>
      </c>
      <c r="J1473" t="s">
        <v>506</v>
      </c>
      <c r="K1473">
        <v>301</v>
      </c>
    </row>
    <row r="1474" spans="1:11" x14ac:dyDescent="0.25">
      <c r="A1474" s="37" t="str">
        <f t="shared" si="5"/>
        <v>NHS111PS-202324-H1</v>
      </c>
      <c r="B1474" s="37" t="str">
        <f>VLOOKUP($A1474,Refs!$J$2:$K$15,2,FALSE)</f>
        <v>Apr'23 to Sep'23</v>
      </c>
      <c r="C1474" t="s">
        <v>537</v>
      </c>
      <c r="D1474" t="s">
        <v>18</v>
      </c>
      <c r="E1474" t="s">
        <v>511</v>
      </c>
      <c r="F1474" t="s">
        <v>35</v>
      </c>
      <c r="G1474" t="s">
        <v>518</v>
      </c>
      <c r="H1474" t="s">
        <v>36</v>
      </c>
      <c r="I1474" t="s">
        <v>64</v>
      </c>
      <c r="J1474" t="s">
        <v>507</v>
      </c>
      <c r="K1474">
        <v>158</v>
      </c>
    </row>
    <row r="1475" spans="1:11" x14ac:dyDescent="0.25">
      <c r="A1475" s="37" t="str">
        <f t="shared" si="5"/>
        <v>NHS111PS-202324-H1</v>
      </c>
      <c r="B1475" s="37" t="str">
        <f>VLOOKUP($A1475,Refs!$J$2:$K$15,2,FALSE)</f>
        <v>Apr'23 to Sep'23</v>
      </c>
      <c r="C1475" t="s">
        <v>537</v>
      </c>
      <c r="D1475" t="s">
        <v>18</v>
      </c>
      <c r="E1475" t="s">
        <v>511</v>
      </c>
      <c r="F1475" t="s">
        <v>35</v>
      </c>
      <c r="G1475" t="s">
        <v>518</v>
      </c>
      <c r="H1475" t="s">
        <v>36</v>
      </c>
      <c r="I1475" t="s">
        <v>64</v>
      </c>
      <c r="J1475" t="s">
        <v>508</v>
      </c>
      <c r="K1475">
        <v>155</v>
      </c>
    </row>
    <row r="1476" spans="1:11" x14ac:dyDescent="0.25">
      <c r="A1476" s="37" t="str">
        <f t="shared" si="5"/>
        <v>NHS111PS-202324-H1</v>
      </c>
      <c r="B1476" s="37" t="str">
        <f>VLOOKUP($A1476,Refs!$J$2:$K$15,2,FALSE)</f>
        <v>Apr'23 to Sep'23</v>
      </c>
      <c r="C1476" t="s">
        <v>537</v>
      </c>
      <c r="D1476" t="s">
        <v>8</v>
      </c>
      <c r="E1476" t="s">
        <v>493</v>
      </c>
      <c r="F1476" t="s">
        <v>26</v>
      </c>
      <c r="G1476" t="s">
        <v>553</v>
      </c>
      <c r="H1476" t="s">
        <v>40</v>
      </c>
      <c r="I1476" t="s">
        <v>80</v>
      </c>
      <c r="J1476">
        <v>1</v>
      </c>
      <c r="K1476">
        <v>677</v>
      </c>
    </row>
    <row r="1477" spans="1:11" x14ac:dyDescent="0.25">
      <c r="A1477" s="37" t="str">
        <f t="shared" si="5"/>
        <v>NHS111PS-202324-H1</v>
      </c>
      <c r="B1477" s="37" t="str">
        <f>VLOOKUP($A1477,Refs!$J$2:$K$15,2,FALSE)</f>
        <v>Apr'23 to Sep'23</v>
      </c>
      <c r="C1477" t="s">
        <v>537</v>
      </c>
      <c r="D1477" t="s">
        <v>8</v>
      </c>
      <c r="E1477" t="s">
        <v>493</v>
      </c>
      <c r="F1477" t="s">
        <v>26</v>
      </c>
      <c r="G1477" t="s">
        <v>553</v>
      </c>
      <c r="H1477" t="s">
        <v>40</v>
      </c>
      <c r="I1477" t="s">
        <v>80</v>
      </c>
      <c r="J1477">
        <v>2</v>
      </c>
      <c r="K1477">
        <v>108</v>
      </c>
    </row>
    <row r="1478" spans="1:11" x14ac:dyDescent="0.25">
      <c r="A1478" s="37" t="str">
        <f t="shared" si="5"/>
        <v>NHS111PS-202324-H1</v>
      </c>
      <c r="B1478" s="37" t="str">
        <f>VLOOKUP($A1478,Refs!$J$2:$K$15,2,FALSE)</f>
        <v>Apr'23 to Sep'23</v>
      </c>
      <c r="C1478" t="s">
        <v>537</v>
      </c>
      <c r="D1478" t="s">
        <v>8</v>
      </c>
      <c r="E1478" t="s">
        <v>493</v>
      </c>
      <c r="F1478" t="s">
        <v>26</v>
      </c>
      <c r="G1478" t="s">
        <v>553</v>
      </c>
      <c r="H1478" t="s">
        <v>40</v>
      </c>
      <c r="I1478" t="s">
        <v>80</v>
      </c>
      <c r="J1478" t="s">
        <v>495</v>
      </c>
      <c r="K1478">
        <v>82</v>
      </c>
    </row>
    <row r="1479" spans="1:11" x14ac:dyDescent="0.25">
      <c r="A1479" s="37" t="str">
        <f t="shared" si="5"/>
        <v>NHS111PS-202324-H1</v>
      </c>
      <c r="B1479" s="37" t="str">
        <f>VLOOKUP($A1479,Refs!$J$2:$K$15,2,FALSE)</f>
        <v>Apr'23 to Sep'23</v>
      </c>
      <c r="C1479" t="s">
        <v>537</v>
      </c>
      <c r="D1479" t="s">
        <v>8</v>
      </c>
      <c r="E1479" t="s">
        <v>493</v>
      </c>
      <c r="F1479" t="s">
        <v>26</v>
      </c>
      <c r="G1479" t="s">
        <v>553</v>
      </c>
      <c r="H1479" t="s">
        <v>40</v>
      </c>
      <c r="I1479" t="s">
        <v>80</v>
      </c>
      <c r="J1479" t="s">
        <v>496</v>
      </c>
      <c r="K1479">
        <v>14</v>
      </c>
    </row>
    <row r="1480" spans="1:11" x14ac:dyDescent="0.25">
      <c r="A1480" s="37" t="str">
        <f t="shared" si="5"/>
        <v>NHS111PS-202324-H1</v>
      </c>
      <c r="B1480" s="37" t="str">
        <f>VLOOKUP($A1480,Refs!$J$2:$K$15,2,FALSE)</f>
        <v>Apr'23 to Sep'23</v>
      </c>
      <c r="C1480" t="s">
        <v>537</v>
      </c>
      <c r="D1480" t="s">
        <v>8</v>
      </c>
      <c r="E1480" t="s">
        <v>493</v>
      </c>
      <c r="F1480" t="s">
        <v>26</v>
      </c>
      <c r="G1480" t="s">
        <v>553</v>
      </c>
      <c r="H1480" t="s">
        <v>40</v>
      </c>
      <c r="I1480" t="s">
        <v>80</v>
      </c>
      <c r="J1480" t="s">
        <v>497</v>
      </c>
      <c r="K1480">
        <v>1</v>
      </c>
    </row>
    <row r="1481" spans="1:11" x14ac:dyDescent="0.25">
      <c r="A1481" s="37" t="str">
        <f t="shared" si="5"/>
        <v>NHS111PS-202324-H1</v>
      </c>
      <c r="B1481" s="37" t="str">
        <f>VLOOKUP($A1481,Refs!$J$2:$K$15,2,FALSE)</f>
        <v>Apr'23 to Sep'23</v>
      </c>
      <c r="C1481" t="s">
        <v>537</v>
      </c>
      <c r="D1481" t="s">
        <v>8</v>
      </c>
      <c r="E1481" t="s">
        <v>493</v>
      </c>
      <c r="F1481" t="s">
        <v>26</v>
      </c>
      <c r="G1481" t="s">
        <v>553</v>
      </c>
      <c r="H1481" t="s">
        <v>40</v>
      </c>
      <c r="I1481" t="s">
        <v>80</v>
      </c>
      <c r="J1481" t="s">
        <v>498</v>
      </c>
      <c r="K1481">
        <v>5</v>
      </c>
    </row>
    <row r="1482" spans="1:11" x14ac:dyDescent="0.25">
      <c r="A1482" s="37" t="str">
        <f t="shared" si="5"/>
        <v>NHS111PS-202324-H1</v>
      </c>
      <c r="B1482" s="37" t="str">
        <f>VLOOKUP($A1482,Refs!$J$2:$K$15,2,FALSE)</f>
        <v>Apr'23 to Sep'23</v>
      </c>
      <c r="C1482" t="s">
        <v>537</v>
      </c>
      <c r="D1482" t="s">
        <v>8</v>
      </c>
      <c r="E1482" t="s">
        <v>493</v>
      </c>
      <c r="F1482" t="s">
        <v>26</v>
      </c>
      <c r="G1482" t="s">
        <v>553</v>
      </c>
      <c r="H1482" t="s">
        <v>40</v>
      </c>
      <c r="I1482" t="s">
        <v>80</v>
      </c>
      <c r="J1482" t="s">
        <v>499</v>
      </c>
      <c r="K1482">
        <v>0</v>
      </c>
    </row>
    <row r="1483" spans="1:11" x14ac:dyDescent="0.25">
      <c r="A1483" s="37" t="str">
        <f t="shared" si="5"/>
        <v>NHS111PS-202324-H1</v>
      </c>
      <c r="B1483" s="37" t="str">
        <f>VLOOKUP($A1483,Refs!$J$2:$K$15,2,FALSE)</f>
        <v>Apr'23 to Sep'23</v>
      </c>
      <c r="C1483" t="s">
        <v>537</v>
      </c>
      <c r="D1483" t="s">
        <v>8</v>
      </c>
      <c r="E1483" t="s">
        <v>493</v>
      </c>
      <c r="F1483" t="s">
        <v>26</v>
      </c>
      <c r="G1483" t="s">
        <v>553</v>
      </c>
      <c r="H1483" t="s">
        <v>40</v>
      </c>
      <c r="I1483" t="s">
        <v>80</v>
      </c>
      <c r="J1483" t="s">
        <v>500</v>
      </c>
      <c r="K1483">
        <v>6</v>
      </c>
    </row>
    <row r="1484" spans="1:11" x14ac:dyDescent="0.25">
      <c r="A1484" s="37" t="str">
        <f t="shared" si="5"/>
        <v>NHS111PS-202324-H1</v>
      </c>
      <c r="B1484" s="37" t="str">
        <f>VLOOKUP($A1484,Refs!$J$2:$K$15,2,FALSE)</f>
        <v>Apr'23 to Sep'23</v>
      </c>
      <c r="C1484" t="s">
        <v>537</v>
      </c>
      <c r="D1484" t="s">
        <v>8</v>
      </c>
      <c r="E1484" t="s">
        <v>493</v>
      </c>
      <c r="F1484" t="s">
        <v>26</v>
      </c>
      <c r="G1484" t="s">
        <v>553</v>
      </c>
      <c r="H1484" t="s">
        <v>40</v>
      </c>
      <c r="I1484" t="s">
        <v>80</v>
      </c>
      <c r="J1484" t="s">
        <v>501</v>
      </c>
      <c r="K1484">
        <v>39</v>
      </c>
    </row>
    <row r="1485" spans="1:11" x14ac:dyDescent="0.25">
      <c r="A1485" s="37" t="str">
        <f t="shared" si="5"/>
        <v>NHS111PS-202324-H1</v>
      </c>
      <c r="B1485" s="37" t="str">
        <f>VLOOKUP($A1485,Refs!$J$2:$K$15,2,FALSE)</f>
        <v>Apr'23 to Sep'23</v>
      </c>
      <c r="C1485" t="s">
        <v>537</v>
      </c>
      <c r="D1485" t="s">
        <v>8</v>
      </c>
      <c r="E1485" t="s">
        <v>493</v>
      </c>
      <c r="F1485" t="s">
        <v>26</v>
      </c>
      <c r="G1485" t="s">
        <v>553</v>
      </c>
      <c r="H1485" t="s">
        <v>40</v>
      </c>
      <c r="I1485" t="s">
        <v>80</v>
      </c>
      <c r="J1485" t="s">
        <v>502</v>
      </c>
      <c r="K1485">
        <v>0</v>
      </c>
    </row>
    <row r="1486" spans="1:11" x14ac:dyDescent="0.25">
      <c r="A1486" s="37" t="str">
        <f t="shared" si="5"/>
        <v>NHS111PS-202324-H1</v>
      </c>
      <c r="B1486" s="37" t="str">
        <f>VLOOKUP($A1486,Refs!$J$2:$K$15,2,FALSE)</f>
        <v>Apr'23 to Sep'23</v>
      </c>
      <c r="C1486" t="s">
        <v>537</v>
      </c>
      <c r="D1486" t="s">
        <v>8</v>
      </c>
      <c r="E1486" t="s">
        <v>493</v>
      </c>
      <c r="F1486" t="s">
        <v>26</v>
      </c>
      <c r="G1486" t="s">
        <v>553</v>
      </c>
      <c r="H1486" t="s">
        <v>40</v>
      </c>
      <c r="I1486" t="s">
        <v>80</v>
      </c>
      <c r="J1486" t="s">
        <v>503</v>
      </c>
      <c r="K1486">
        <v>24</v>
      </c>
    </row>
    <row r="1487" spans="1:11" x14ac:dyDescent="0.25">
      <c r="A1487" s="37" t="str">
        <f t="shared" si="5"/>
        <v>NHS111PS-202324-H1</v>
      </c>
      <c r="B1487" s="37" t="str">
        <f>VLOOKUP($A1487,Refs!$J$2:$K$15,2,FALSE)</f>
        <v>Apr'23 to Sep'23</v>
      </c>
      <c r="C1487" t="s">
        <v>537</v>
      </c>
      <c r="D1487" t="s">
        <v>8</v>
      </c>
      <c r="E1487" t="s">
        <v>493</v>
      </c>
      <c r="F1487" t="s">
        <v>26</v>
      </c>
      <c r="G1487" t="s">
        <v>553</v>
      </c>
      <c r="H1487" t="s">
        <v>40</v>
      </c>
      <c r="I1487" t="s">
        <v>80</v>
      </c>
      <c r="J1487" t="s">
        <v>504</v>
      </c>
      <c r="K1487">
        <v>33</v>
      </c>
    </row>
    <row r="1488" spans="1:11" x14ac:dyDescent="0.25">
      <c r="A1488" s="37" t="str">
        <f t="shared" si="5"/>
        <v>NHS111PS-202324-H1</v>
      </c>
      <c r="B1488" s="37" t="str">
        <f>VLOOKUP($A1488,Refs!$J$2:$K$15,2,FALSE)</f>
        <v>Apr'23 to Sep'23</v>
      </c>
      <c r="C1488" t="s">
        <v>537</v>
      </c>
      <c r="D1488" t="s">
        <v>8</v>
      </c>
      <c r="E1488" t="s">
        <v>493</v>
      </c>
      <c r="F1488" t="s">
        <v>26</v>
      </c>
      <c r="G1488" t="s">
        <v>553</v>
      </c>
      <c r="H1488" t="s">
        <v>40</v>
      </c>
      <c r="I1488" t="s">
        <v>80</v>
      </c>
      <c r="J1488" t="s">
        <v>505</v>
      </c>
      <c r="K1488">
        <v>0</v>
      </c>
    </row>
    <row r="1489" spans="1:11" x14ac:dyDescent="0.25">
      <c r="A1489" s="37" t="str">
        <f t="shared" si="5"/>
        <v>NHS111PS-202324-H1</v>
      </c>
      <c r="B1489" s="37" t="str">
        <f>VLOOKUP($A1489,Refs!$J$2:$K$15,2,FALSE)</f>
        <v>Apr'23 to Sep'23</v>
      </c>
      <c r="C1489" t="s">
        <v>537</v>
      </c>
      <c r="D1489" t="s">
        <v>8</v>
      </c>
      <c r="E1489" t="s">
        <v>493</v>
      </c>
      <c r="F1489" t="s">
        <v>26</v>
      </c>
      <c r="G1489" t="s">
        <v>553</v>
      </c>
      <c r="H1489" t="s">
        <v>40</v>
      </c>
      <c r="I1489" t="s">
        <v>80</v>
      </c>
      <c r="J1489" t="s">
        <v>506</v>
      </c>
      <c r="K1489">
        <v>9</v>
      </c>
    </row>
    <row r="1490" spans="1:11" x14ac:dyDescent="0.25">
      <c r="A1490" s="37" t="str">
        <f t="shared" si="5"/>
        <v>NHS111PS-202324-H1</v>
      </c>
      <c r="B1490" s="37" t="str">
        <f>VLOOKUP($A1490,Refs!$J$2:$K$15,2,FALSE)</f>
        <v>Apr'23 to Sep'23</v>
      </c>
      <c r="C1490" t="s">
        <v>537</v>
      </c>
      <c r="D1490" t="s">
        <v>8</v>
      </c>
      <c r="E1490" t="s">
        <v>493</v>
      </c>
      <c r="F1490" t="s">
        <v>26</v>
      </c>
      <c r="G1490" t="s">
        <v>553</v>
      </c>
      <c r="H1490" t="s">
        <v>40</v>
      </c>
      <c r="I1490" t="s">
        <v>80</v>
      </c>
      <c r="J1490" t="s">
        <v>507</v>
      </c>
      <c r="K1490">
        <v>3</v>
      </c>
    </row>
    <row r="1491" spans="1:11" x14ac:dyDescent="0.25">
      <c r="A1491" s="37" t="str">
        <f t="shared" si="5"/>
        <v>NHS111PS-202324-H1</v>
      </c>
      <c r="B1491" s="37" t="str">
        <f>VLOOKUP($A1491,Refs!$J$2:$K$15,2,FALSE)</f>
        <v>Apr'23 to Sep'23</v>
      </c>
      <c r="C1491" t="s">
        <v>537</v>
      </c>
      <c r="D1491" t="s">
        <v>8</v>
      </c>
      <c r="E1491" t="s">
        <v>493</v>
      </c>
      <c r="F1491" t="s">
        <v>26</v>
      </c>
      <c r="G1491" t="s">
        <v>553</v>
      </c>
      <c r="H1491" t="s">
        <v>40</v>
      </c>
      <c r="I1491" t="s">
        <v>80</v>
      </c>
      <c r="J1491" t="s">
        <v>508</v>
      </c>
      <c r="K1491">
        <v>0</v>
      </c>
    </row>
    <row r="1492" spans="1:11" x14ac:dyDescent="0.25">
      <c r="A1492" s="37" t="str">
        <f t="shared" si="5"/>
        <v>NHS111PS-202324-H1</v>
      </c>
      <c r="B1492" s="37" t="str">
        <f>VLOOKUP($A1492,Refs!$J$2:$K$15,2,FALSE)</f>
        <v>Apr'23 to Sep'23</v>
      </c>
      <c r="C1492" t="s">
        <v>537</v>
      </c>
      <c r="D1492" t="s">
        <v>8</v>
      </c>
      <c r="E1492" t="s">
        <v>493</v>
      </c>
      <c r="F1492" t="s">
        <v>26</v>
      </c>
      <c r="G1492" t="s">
        <v>553</v>
      </c>
      <c r="H1492" t="s">
        <v>27</v>
      </c>
      <c r="I1492" t="s">
        <v>81</v>
      </c>
      <c r="J1492">
        <v>1</v>
      </c>
      <c r="K1492">
        <v>1651</v>
      </c>
    </row>
    <row r="1493" spans="1:11" x14ac:dyDescent="0.25">
      <c r="A1493" s="37" t="str">
        <f t="shared" si="5"/>
        <v>NHS111PS-202324-H1</v>
      </c>
      <c r="B1493" s="37" t="str">
        <f>VLOOKUP($A1493,Refs!$J$2:$K$15,2,FALSE)</f>
        <v>Apr'23 to Sep'23</v>
      </c>
      <c r="C1493" t="s">
        <v>537</v>
      </c>
      <c r="D1493" t="s">
        <v>8</v>
      </c>
      <c r="E1493" t="s">
        <v>493</v>
      </c>
      <c r="F1493" t="s">
        <v>26</v>
      </c>
      <c r="G1493" t="s">
        <v>553</v>
      </c>
      <c r="H1493" t="s">
        <v>27</v>
      </c>
      <c r="I1493" t="s">
        <v>81</v>
      </c>
      <c r="J1493">
        <v>2</v>
      </c>
      <c r="K1493">
        <v>313</v>
      </c>
    </row>
    <row r="1494" spans="1:11" x14ac:dyDescent="0.25">
      <c r="A1494" s="37" t="str">
        <f t="shared" si="5"/>
        <v>NHS111PS-202324-H1</v>
      </c>
      <c r="B1494" s="37" t="str">
        <f>VLOOKUP($A1494,Refs!$J$2:$K$15,2,FALSE)</f>
        <v>Apr'23 to Sep'23</v>
      </c>
      <c r="C1494" t="s">
        <v>537</v>
      </c>
      <c r="D1494" t="s">
        <v>8</v>
      </c>
      <c r="E1494" t="s">
        <v>493</v>
      </c>
      <c r="F1494" t="s">
        <v>26</v>
      </c>
      <c r="G1494" t="s">
        <v>553</v>
      </c>
      <c r="H1494" t="s">
        <v>27</v>
      </c>
      <c r="I1494" t="s">
        <v>81</v>
      </c>
      <c r="J1494" t="s">
        <v>495</v>
      </c>
      <c r="K1494">
        <v>174</v>
      </c>
    </row>
    <row r="1495" spans="1:11" x14ac:dyDescent="0.25">
      <c r="A1495" s="37" t="str">
        <f t="shared" si="5"/>
        <v>NHS111PS-202324-H1</v>
      </c>
      <c r="B1495" s="37" t="str">
        <f>VLOOKUP($A1495,Refs!$J$2:$K$15,2,FALSE)</f>
        <v>Apr'23 to Sep'23</v>
      </c>
      <c r="C1495" t="s">
        <v>537</v>
      </c>
      <c r="D1495" t="s">
        <v>8</v>
      </c>
      <c r="E1495" t="s">
        <v>493</v>
      </c>
      <c r="F1495" t="s">
        <v>26</v>
      </c>
      <c r="G1495" t="s">
        <v>553</v>
      </c>
      <c r="H1495" t="s">
        <v>27</v>
      </c>
      <c r="I1495" t="s">
        <v>81</v>
      </c>
      <c r="J1495" t="s">
        <v>496</v>
      </c>
      <c r="K1495">
        <v>93</v>
      </c>
    </row>
    <row r="1496" spans="1:11" x14ac:dyDescent="0.25">
      <c r="A1496" s="37" t="str">
        <f t="shared" si="5"/>
        <v>NHS111PS-202324-H1</v>
      </c>
      <c r="B1496" s="37" t="str">
        <f>VLOOKUP($A1496,Refs!$J$2:$K$15,2,FALSE)</f>
        <v>Apr'23 to Sep'23</v>
      </c>
      <c r="C1496" t="s">
        <v>537</v>
      </c>
      <c r="D1496" t="s">
        <v>8</v>
      </c>
      <c r="E1496" t="s">
        <v>493</v>
      </c>
      <c r="F1496" t="s">
        <v>26</v>
      </c>
      <c r="G1496" t="s">
        <v>553</v>
      </c>
      <c r="H1496" t="s">
        <v>27</v>
      </c>
      <c r="I1496" t="s">
        <v>81</v>
      </c>
      <c r="J1496" t="s">
        <v>497</v>
      </c>
      <c r="K1496">
        <v>15</v>
      </c>
    </row>
    <row r="1497" spans="1:11" x14ac:dyDescent="0.25">
      <c r="A1497" s="37" t="str">
        <f t="shared" si="5"/>
        <v>NHS111PS-202324-H1</v>
      </c>
      <c r="B1497" s="37" t="str">
        <f>VLOOKUP($A1497,Refs!$J$2:$K$15,2,FALSE)</f>
        <v>Apr'23 to Sep'23</v>
      </c>
      <c r="C1497" t="s">
        <v>537</v>
      </c>
      <c r="D1497" t="s">
        <v>8</v>
      </c>
      <c r="E1497" t="s">
        <v>493</v>
      </c>
      <c r="F1497" t="s">
        <v>26</v>
      </c>
      <c r="G1497" t="s">
        <v>553</v>
      </c>
      <c r="H1497" t="s">
        <v>27</v>
      </c>
      <c r="I1497" t="s">
        <v>81</v>
      </c>
      <c r="J1497" t="s">
        <v>498</v>
      </c>
      <c r="K1497">
        <v>20</v>
      </c>
    </row>
    <row r="1498" spans="1:11" x14ac:dyDescent="0.25">
      <c r="A1498" s="37" t="str">
        <f t="shared" si="5"/>
        <v>NHS111PS-202324-H1</v>
      </c>
      <c r="B1498" s="37" t="str">
        <f>VLOOKUP($A1498,Refs!$J$2:$K$15,2,FALSE)</f>
        <v>Apr'23 to Sep'23</v>
      </c>
      <c r="C1498" t="s">
        <v>537</v>
      </c>
      <c r="D1498" t="s">
        <v>8</v>
      </c>
      <c r="E1498" t="s">
        <v>493</v>
      </c>
      <c r="F1498" t="s">
        <v>26</v>
      </c>
      <c r="G1498" t="s">
        <v>553</v>
      </c>
      <c r="H1498" t="s">
        <v>27</v>
      </c>
      <c r="I1498" t="s">
        <v>81</v>
      </c>
      <c r="J1498" t="s">
        <v>499</v>
      </c>
      <c r="K1498">
        <v>11</v>
      </c>
    </row>
    <row r="1499" spans="1:11" x14ac:dyDescent="0.25">
      <c r="A1499" s="37" t="str">
        <f t="shared" si="5"/>
        <v>NHS111PS-202324-H1</v>
      </c>
      <c r="B1499" s="37" t="str">
        <f>VLOOKUP($A1499,Refs!$J$2:$K$15,2,FALSE)</f>
        <v>Apr'23 to Sep'23</v>
      </c>
      <c r="C1499" t="s">
        <v>537</v>
      </c>
      <c r="D1499" t="s">
        <v>8</v>
      </c>
      <c r="E1499" t="s">
        <v>493</v>
      </c>
      <c r="F1499" t="s">
        <v>26</v>
      </c>
      <c r="G1499" t="s">
        <v>553</v>
      </c>
      <c r="H1499" t="s">
        <v>27</v>
      </c>
      <c r="I1499" t="s">
        <v>81</v>
      </c>
      <c r="J1499" t="s">
        <v>500</v>
      </c>
      <c r="K1499">
        <v>0</v>
      </c>
    </row>
    <row r="1500" spans="1:11" x14ac:dyDescent="0.25">
      <c r="A1500" s="37" t="str">
        <f t="shared" si="5"/>
        <v>NHS111PS-202324-H1</v>
      </c>
      <c r="B1500" s="37" t="str">
        <f>VLOOKUP($A1500,Refs!$J$2:$K$15,2,FALSE)</f>
        <v>Apr'23 to Sep'23</v>
      </c>
      <c r="C1500" t="s">
        <v>537</v>
      </c>
      <c r="D1500" t="s">
        <v>8</v>
      </c>
      <c r="E1500" t="s">
        <v>493</v>
      </c>
      <c r="F1500" t="s">
        <v>26</v>
      </c>
      <c r="G1500" t="s">
        <v>553</v>
      </c>
      <c r="H1500" t="s">
        <v>27</v>
      </c>
      <c r="I1500" t="s">
        <v>81</v>
      </c>
      <c r="J1500" t="s">
        <v>501</v>
      </c>
      <c r="K1500">
        <v>67</v>
      </c>
    </row>
    <row r="1501" spans="1:11" x14ac:dyDescent="0.25">
      <c r="A1501" s="37" t="str">
        <f t="shared" si="5"/>
        <v>NHS111PS-202324-H1</v>
      </c>
      <c r="B1501" s="37" t="str">
        <f>VLOOKUP($A1501,Refs!$J$2:$K$15,2,FALSE)</f>
        <v>Apr'23 to Sep'23</v>
      </c>
      <c r="C1501" t="s">
        <v>537</v>
      </c>
      <c r="D1501" t="s">
        <v>8</v>
      </c>
      <c r="E1501" t="s">
        <v>493</v>
      </c>
      <c r="F1501" t="s">
        <v>26</v>
      </c>
      <c r="G1501" t="s">
        <v>553</v>
      </c>
      <c r="H1501" t="s">
        <v>27</v>
      </c>
      <c r="I1501" t="s">
        <v>81</v>
      </c>
      <c r="J1501" t="s">
        <v>502</v>
      </c>
      <c r="K1501">
        <v>29</v>
      </c>
    </row>
    <row r="1502" spans="1:11" x14ac:dyDescent="0.25">
      <c r="A1502" s="37" t="str">
        <f t="shared" si="5"/>
        <v>NHS111PS-202324-H1</v>
      </c>
      <c r="B1502" s="37" t="str">
        <f>VLOOKUP($A1502,Refs!$J$2:$K$15,2,FALSE)</f>
        <v>Apr'23 to Sep'23</v>
      </c>
      <c r="C1502" t="s">
        <v>537</v>
      </c>
      <c r="D1502" t="s">
        <v>8</v>
      </c>
      <c r="E1502" t="s">
        <v>493</v>
      </c>
      <c r="F1502" t="s">
        <v>26</v>
      </c>
      <c r="G1502" t="s">
        <v>553</v>
      </c>
      <c r="H1502" t="s">
        <v>27</v>
      </c>
      <c r="I1502" t="s">
        <v>81</v>
      </c>
      <c r="J1502" t="s">
        <v>503</v>
      </c>
      <c r="K1502">
        <v>43</v>
      </c>
    </row>
    <row r="1503" spans="1:11" x14ac:dyDescent="0.25">
      <c r="A1503" s="37" t="str">
        <f t="shared" si="5"/>
        <v>NHS111PS-202324-H1</v>
      </c>
      <c r="B1503" s="37" t="str">
        <f>VLOOKUP($A1503,Refs!$J$2:$K$15,2,FALSE)</f>
        <v>Apr'23 to Sep'23</v>
      </c>
      <c r="C1503" t="s">
        <v>537</v>
      </c>
      <c r="D1503" t="s">
        <v>8</v>
      </c>
      <c r="E1503" t="s">
        <v>493</v>
      </c>
      <c r="F1503" t="s">
        <v>26</v>
      </c>
      <c r="G1503" t="s">
        <v>553</v>
      </c>
      <c r="H1503" t="s">
        <v>27</v>
      </c>
      <c r="I1503" t="s">
        <v>81</v>
      </c>
      <c r="J1503" t="s">
        <v>504</v>
      </c>
      <c r="K1503">
        <v>123</v>
      </c>
    </row>
    <row r="1504" spans="1:11" x14ac:dyDescent="0.25">
      <c r="A1504" s="37" t="str">
        <f t="shared" si="5"/>
        <v>NHS111PS-202324-H1</v>
      </c>
      <c r="B1504" s="37" t="str">
        <f>VLOOKUP($A1504,Refs!$J$2:$K$15,2,FALSE)</f>
        <v>Apr'23 to Sep'23</v>
      </c>
      <c r="C1504" t="s">
        <v>537</v>
      </c>
      <c r="D1504" t="s">
        <v>8</v>
      </c>
      <c r="E1504" t="s">
        <v>493</v>
      </c>
      <c r="F1504" t="s">
        <v>26</v>
      </c>
      <c r="G1504" t="s">
        <v>553</v>
      </c>
      <c r="H1504" t="s">
        <v>27</v>
      </c>
      <c r="I1504" t="s">
        <v>81</v>
      </c>
      <c r="J1504" t="s">
        <v>505</v>
      </c>
      <c r="K1504">
        <v>16</v>
      </c>
    </row>
    <row r="1505" spans="1:11" x14ac:dyDescent="0.25">
      <c r="A1505" s="37" t="str">
        <f t="shared" si="5"/>
        <v>NHS111PS-202324-H1</v>
      </c>
      <c r="B1505" s="37" t="str">
        <f>VLOOKUP($A1505,Refs!$J$2:$K$15,2,FALSE)</f>
        <v>Apr'23 to Sep'23</v>
      </c>
      <c r="C1505" t="s">
        <v>537</v>
      </c>
      <c r="D1505" t="s">
        <v>8</v>
      </c>
      <c r="E1505" t="s">
        <v>493</v>
      </c>
      <c r="F1505" t="s">
        <v>26</v>
      </c>
      <c r="G1505" t="s">
        <v>553</v>
      </c>
      <c r="H1505" t="s">
        <v>27</v>
      </c>
      <c r="I1505" t="s">
        <v>81</v>
      </c>
      <c r="J1505" t="s">
        <v>506</v>
      </c>
      <c r="K1505">
        <v>3</v>
      </c>
    </row>
    <row r="1506" spans="1:11" x14ac:dyDescent="0.25">
      <c r="A1506" s="37" t="str">
        <f t="shared" si="5"/>
        <v>NHS111PS-202324-H1</v>
      </c>
      <c r="B1506" s="37" t="str">
        <f>VLOOKUP($A1506,Refs!$J$2:$K$15,2,FALSE)</f>
        <v>Apr'23 to Sep'23</v>
      </c>
      <c r="C1506" t="s">
        <v>537</v>
      </c>
      <c r="D1506" t="s">
        <v>8</v>
      </c>
      <c r="E1506" t="s">
        <v>493</v>
      </c>
      <c r="F1506" t="s">
        <v>26</v>
      </c>
      <c r="G1506" t="s">
        <v>553</v>
      </c>
      <c r="H1506" t="s">
        <v>27</v>
      </c>
      <c r="I1506" t="s">
        <v>81</v>
      </c>
      <c r="J1506" t="s">
        <v>507</v>
      </c>
      <c r="K1506">
        <v>31</v>
      </c>
    </row>
    <row r="1507" spans="1:11" x14ac:dyDescent="0.25">
      <c r="A1507" s="37" t="str">
        <f t="shared" si="5"/>
        <v>NHS111PS-202324-H1</v>
      </c>
      <c r="B1507" s="37" t="str">
        <f>VLOOKUP($A1507,Refs!$J$2:$K$15,2,FALSE)</f>
        <v>Apr'23 to Sep'23</v>
      </c>
      <c r="C1507" t="s">
        <v>537</v>
      </c>
      <c r="D1507" t="s">
        <v>8</v>
      </c>
      <c r="E1507" t="s">
        <v>493</v>
      </c>
      <c r="F1507" t="s">
        <v>26</v>
      </c>
      <c r="G1507" t="s">
        <v>553</v>
      </c>
      <c r="H1507" t="s">
        <v>27</v>
      </c>
      <c r="I1507" t="s">
        <v>81</v>
      </c>
      <c r="J1507" t="s">
        <v>508</v>
      </c>
      <c r="K1507">
        <v>1</v>
      </c>
    </row>
    <row r="1508" spans="1:11" x14ac:dyDescent="0.25">
      <c r="A1508" s="37" t="str">
        <f t="shared" ref="A1508:A1571" si="6">C1508</f>
        <v>NHS111PS-202324-H1</v>
      </c>
      <c r="B1508" s="37" t="str">
        <f>VLOOKUP($A1508,Refs!$J$2:$K$15,2,FALSE)</f>
        <v>Apr'23 to Sep'23</v>
      </c>
      <c r="C1508" t="s">
        <v>537</v>
      </c>
      <c r="D1508" t="s">
        <v>8</v>
      </c>
      <c r="E1508" t="s">
        <v>493</v>
      </c>
      <c r="F1508" t="s">
        <v>26</v>
      </c>
      <c r="G1508" t="s">
        <v>553</v>
      </c>
      <c r="H1508" t="s">
        <v>46</v>
      </c>
      <c r="I1508" t="s">
        <v>82</v>
      </c>
      <c r="J1508">
        <v>1</v>
      </c>
      <c r="K1508">
        <v>1917</v>
      </c>
    </row>
    <row r="1509" spans="1:11" x14ac:dyDescent="0.25">
      <c r="A1509" s="37" t="str">
        <f t="shared" si="6"/>
        <v>NHS111PS-202324-H1</v>
      </c>
      <c r="B1509" s="37" t="str">
        <f>VLOOKUP($A1509,Refs!$J$2:$K$15,2,FALSE)</f>
        <v>Apr'23 to Sep'23</v>
      </c>
      <c r="C1509" t="s">
        <v>537</v>
      </c>
      <c r="D1509" t="s">
        <v>8</v>
      </c>
      <c r="E1509" t="s">
        <v>493</v>
      </c>
      <c r="F1509" t="s">
        <v>26</v>
      </c>
      <c r="G1509" t="s">
        <v>553</v>
      </c>
      <c r="H1509" t="s">
        <v>46</v>
      </c>
      <c r="I1509" t="s">
        <v>82</v>
      </c>
      <c r="J1509">
        <v>2</v>
      </c>
      <c r="K1509">
        <v>341</v>
      </c>
    </row>
    <row r="1510" spans="1:11" x14ac:dyDescent="0.25">
      <c r="A1510" s="37" t="str">
        <f t="shared" si="6"/>
        <v>NHS111PS-202324-H1</v>
      </c>
      <c r="B1510" s="37" t="str">
        <f>VLOOKUP($A1510,Refs!$J$2:$K$15,2,FALSE)</f>
        <v>Apr'23 to Sep'23</v>
      </c>
      <c r="C1510" t="s">
        <v>537</v>
      </c>
      <c r="D1510" t="s">
        <v>8</v>
      </c>
      <c r="E1510" t="s">
        <v>493</v>
      </c>
      <c r="F1510" t="s">
        <v>26</v>
      </c>
      <c r="G1510" t="s">
        <v>553</v>
      </c>
      <c r="H1510" t="s">
        <v>46</v>
      </c>
      <c r="I1510" t="s">
        <v>82</v>
      </c>
      <c r="J1510" t="s">
        <v>495</v>
      </c>
      <c r="K1510">
        <v>200</v>
      </c>
    </row>
    <row r="1511" spans="1:11" x14ac:dyDescent="0.25">
      <c r="A1511" s="37" t="str">
        <f t="shared" si="6"/>
        <v>NHS111PS-202324-H1</v>
      </c>
      <c r="B1511" s="37" t="str">
        <f>VLOOKUP($A1511,Refs!$J$2:$K$15,2,FALSE)</f>
        <v>Apr'23 to Sep'23</v>
      </c>
      <c r="C1511" t="s">
        <v>537</v>
      </c>
      <c r="D1511" t="s">
        <v>8</v>
      </c>
      <c r="E1511" t="s">
        <v>493</v>
      </c>
      <c r="F1511" t="s">
        <v>26</v>
      </c>
      <c r="G1511" t="s">
        <v>553</v>
      </c>
      <c r="H1511" t="s">
        <v>46</v>
      </c>
      <c r="I1511" t="s">
        <v>82</v>
      </c>
      <c r="J1511" t="s">
        <v>496</v>
      </c>
      <c r="K1511">
        <v>103</v>
      </c>
    </row>
    <row r="1512" spans="1:11" x14ac:dyDescent="0.25">
      <c r="A1512" s="37" t="str">
        <f t="shared" si="6"/>
        <v>NHS111PS-202324-H1</v>
      </c>
      <c r="B1512" s="37" t="str">
        <f>VLOOKUP($A1512,Refs!$J$2:$K$15,2,FALSE)</f>
        <v>Apr'23 to Sep'23</v>
      </c>
      <c r="C1512" t="s">
        <v>537</v>
      </c>
      <c r="D1512" t="s">
        <v>8</v>
      </c>
      <c r="E1512" t="s">
        <v>493</v>
      </c>
      <c r="F1512" t="s">
        <v>26</v>
      </c>
      <c r="G1512" t="s">
        <v>553</v>
      </c>
      <c r="H1512" t="s">
        <v>46</v>
      </c>
      <c r="I1512" t="s">
        <v>82</v>
      </c>
      <c r="J1512" t="s">
        <v>497</v>
      </c>
      <c r="K1512">
        <v>10</v>
      </c>
    </row>
    <row r="1513" spans="1:11" x14ac:dyDescent="0.25">
      <c r="A1513" s="37" t="str">
        <f t="shared" si="6"/>
        <v>NHS111PS-202324-H1</v>
      </c>
      <c r="B1513" s="37" t="str">
        <f>VLOOKUP($A1513,Refs!$J$2:$K$15,2,FALSE)</f>
        <v>Apr'23 to Sep'23</v>
      </c>
      <c r="C1513" t="s">
        <v>537</v>
      </c>
      <c r="D1513" t="s">
        <v>8</v>
      </c>
      <c r="E1513" t="s">
        <v>493</v>
      </c>
      <c r="F1513" t="s">
        <v>26</v>
      </c>
      <c r="G1513" t="s">
        <v>553</v>
      </c>
      <c r="H1513" t="s">
        <v>46</v>
      </c>
      <c r="I1513" t="s">
        <v>82</v>
      </c>
      <c r="J1513" t="s">
        <v>498</v>
      </c>
      <c r="K1513">
        <v>17</v>
      </c>
    </row>
    <row r="1514" spans="1:11" x14ac:dyDescent="0.25">
      <c r="A1514" s="37" t="str">
        <f t="shared" si="6"/>
        <v>NHS111PS-202324-H1</v>
      </c>
      <c r="B1514" s="37" t="str">
        <f>VLOOKUP($A1514,Refs!$J$2:$K$15,2,FALSE)</f>
        <v>Apr'23 to Sep'23</v>
      </c>
      <c r="C1514" t="s">
        <v>537</v>
      </c>
      <c r="D1514" t="s">
        <v>8</v>
      </c>
      <c r="E1514" t="s">
        <v>493</v>
      </c>
      <c r="F1514" t="s">
        <v>26</v>
      </c>
      <c r="G1514" t="s">
        <v>553</v>
      </c>
      <c r="H1514" t="s">
        <v>46</v>
      </c>
      <c r="I1514" t="s">
        <v>82</v>
      </c>
      <c r="J1514" t="s">
        <v>499</v>
      </c>
      <c r="K1514">
        <v>11</v>
      </c>
    </row>
    <row r="1515" spans="1:11" x14ac:dyDescent="0.25">
      <c r="A1515" s="37" t="str">
        <f t="shared" si="6"/>
        <v>NHS111PS-202324-H1</v>
      </c>
      <c r="B1515" s="37" t="str">
        <f>VLOOKUP($A1515,Refs!$J$2:$K$15,2,FALSE)</f>
        <v>Apr'23 to Sep'23</v>
      </c>
      <c r="C1515" t="s">
        <v>537</v>
      </c>
      <c r="D1515" t="s">
        <v>8</v>
      </c>
      <c r="E1515" t="s">
        <v>493</v>
      </c>
      <c r="F1515" t="s">
        <v>26</v>
      </c>
      <c r="G1515" t="s">
        <v>553</v>
      </c>
      <c r="H1515" t="s">
        <v>46</v>
      </c>
      <c r="I1515" t="s">
        <v>82</v>
      </c>
      <c r="J1515" t="s">
        <v>500</v>
      </c>
      <c r="K1515">
        <v>0</v>
      </c>
    </row>
    <row r="1516" spans="1:11" x14ac:dyDescent="0.25">
      <c r="A1516" s="37" t="str">
        <f t="shared" si="6"/>
        <v>NHS111PS-202324-H1</v>
      </c>
      <c r="B1516" s="37" t="str">
        <f>VLOOKUP($A1516,Refs!$J$2:$K$15,2,FALSE)</f>
        <v>Apr'23 to Sep'23</v>
      </c>
      <c r="C1516" t="s">
        <v>537</v>
      </c>
      <c r="D1516" t="s">
        <v>8</v>
      </c>
      <c r="E1516" t="s">
        <v>493</v>
      </c>
      <c r="F1516" t="s">
        <v>26</v>
      </c>
      <c r="G1516" t="s">
        <v>553</v>
      </c>
      <c r="H1516" t="s">
        <v>46</v>
      </c>
      <c r="I1516" t="s">
        <v>82</v>
      </c>
      <c r="J1516" t="s">
        <v>501</v>
      </c>
      <c r="K1516">
        <v>81</v>
      </c>
    </row>
    <row r="1517" spans="1:11" x14ac:dyDescent="0.25">
      <c r="A1517" s="37" t="str">
        <f t="shared" si="6"/>
        <v>NHS111PS-202324-H1</v>
      </c>
      <c r="B1517" s="37" t="str">
        <f>VLOOKUP($A1517,Refs!$J$2:$K$15,2,FALSE)</f>
        <v>Apr'23 to Sep'23</v>
      </c>
      <c r="C1517" t="s">
        <v>537</v>
      </c>
      <c r="D1517" t="s">
        <v>8</v>
      </c>
      <c r="E1517" t="s">
        <v>493</v>
      </c>
      <c r="F1517" t="s">
        <v>26</v>
      </c>
      <c r="G1517" t="s">
        <v>553</v>
      </c>
      <c r="H1517" t="s">
        <v>46</v>
      </c>
      <c r="I1517" t="s">
        <v>82</v>
      </c>
      <c r="J1517" t="s">
        <v>502</v>
      </c>
      <c r="K1517">
        <v>30</v>
      </c>
    </row>
    <row r="1518" spans="1:11" x14ac:dyDescent="0.25">
      <c r="A1518" s="37" t="str">
        <f t="shared" si="6"/>
        <v>NHS111PS-202324-H1</v>
      </c>
      <c r="B1518" s="37" t="str">
        <f>VLOOKUP($A1518,Refs!$J$2:$K$15,2,FALSE)</f>
        <v>Apr'23 to Sep'23</v>
      </c>
      <c r="C1518" t="s">
        <v>537</v>
      </c>
      <c r="D1518" t="s">
        <v>8</v>
      </c>
      <c r="E1518" t="s">
        <v>493</v>
      </c>
      <c r="F1518" t="s">
        <v>26</v>
      </c>
      <c r="G1518" t="s">
        <v>553</v>
      </c>
      <c r="H1518" t="s">
        <v>46</v>
      </c>
      <c r="I1518" t="s">
        <v>82</v>
      </c>
      <c r="J1518" t="s">
        <v>503</v>
      </c>
      <c r="K1518">
        <v>56</v>
      </c>
    </row>
    <row r="1519" spans="1:11" x14ac:dyDescent="0.25">
      <c r="A1519" s="37" t="str">
        <f t="shared" si="6"/>
        <v>NHS111PS-202324-H1</v>
      </c>
      <c r="B1519" s="37" t="str">
        <f>VLOOKUP($A1519,Refs!$J$2:$K$15,2,FALSE)</f>
        <v>Apr'23 to Sep'23</v>
      </c>
      <c r="C1519" t="s">
        <v>537</v>
      </c>
      <c r="D1519" t="s">
        <v>8</v>
      </c>
      <c r="E1519" t="s">
        <v>493</v>
      </c>
      <c r="F1519" t="s">
        <v>26</v>
      </c>
      <c r="G1519" t="s">
        <v>553</v>
      </c>
      <c r="H1519" t="s">
        <v>46</v>
      </c>
      <c r="I1519" t="s">
        <v>82</v>
      </c>
      <c r="J1519" t="s">
        <v>504</v>
      </c>
      <c r="K1519">
        <v>128</v>
      </c>
    </row>
    <row r="1520" spans="1:11" x14ac:dyDescent="0.25">
      <c r="A1520" s="37" t="str">
        <f t="shared" si="6"/>
        <v>NHS111PS-202324-H1</v>
      </c>
      <c r="B1520" s="37" t="str">
        <f>VLOOKUP($A1520,Refs!$J$2:$K$15,2,FALSE)</f>
        <v>Apr'23 to Sep'23</v>
      </c>
      <c r="C1520" t="s">
        <v>537</v>
      </c>
      <c r="D1520" t="s">
        <v>8</v>
      </c>
      <c r="E1520" t="s">
        <v>493</v>
      </c>
      <c r="F1520" t="s">
        <v>26</v>
      </c>
      <c r="G1520" t="s">
        <v>553</v>
      </c>
      <c r="H1520" t="s">
        <v>46</v>
      </c>
      <c r="I1520" t="s">
        <v>82</v>
      </c>
      <c r="J1520" t="s">
        <v>505</v>
      </c>
      <c r="K1520">
        <v>17</v>
      </c>
    </row>
    <row r="1521" spans="1:11" x14ac:dyDescent="0.25">
      <c r="A1521" s="37" t="str">
        <f t="shared" si="6"/>
        <v>NHS111PS-202324-H1</v>
      </c>
      <c r="B1521" s="37" t="str">
        <f>VLOOKUP($A1521,Refs!$J$2:$K$15,2,FALSE)</f>
        <v>Apr'23 to Sep'23</v>
      </c>
      <c r="C1521" t="s">
        <v>537</v>
      </c>
      <c r="D1521" t="s">
        <v>8</v>
      </c>
      <c r="E1521" t="s">
        <v>493</v>
      </c>
      <c r="F1521" t="s">
        <v>26</v>
      </c>
      <c r="G1521" t="s">
        <v>553</v>
      </c>
      <c r="H1521" t="s">
        <v>46</v>
      </c>
      <c r="I1521" t="s">
        <v>82</v>
      </c>
      <c r="J1521" t="s">
        <v>506</v>
      </c>
      <c r="K1521">
        <v>3</v>
      </c>
    </row>
    <row r="1522" spans="1:11" x14ac:dyDescent="0.25">
      <c r="A1522" s="37" t="str">
        <f t="shared" si="6"/>
        <v>NHS111PS-202324-H1</v>
      </c>
      <c r="B1522" s="37" t="str">
        <f>VLOOKUP($A1522,Refs!$J$2:$K$15,2,FALSE)</f>
        <v>Apr'23 to Sep'23</v>
      </c>
      <c r="C1522" t="s">
        <v>537</v>
      </c>
      <c r="D1522" t="s">
        <v>8</v>
      </c>
      <c r="E1522" t="s">
        <v>493</v>
      </c>
      <c r="F1522" t="s">
        <v>26</v>
      </c>
      <c r="G1522" t="s">
        <v>553</v>
      </c>
      <c r="H1522" t="s">
        <v>46</v>
      </c>
      <c r="I1522" t="s">
        <v>82</v>
      </c>
      <c r="J1522" t="s">
        <v>507</v>
      </c>
      <c r="K1522">
        <v>25</v>
      </c>
    </row>
    <row r="1523" spans="1:11" x14ac:dyDescent="0.25">
      <c r="A1523" s="37" t="str">
        <f t="shared" si="6"/>
        <v>NHS111PS-202324-H1</v>
      </c>
      <c r="B1523" s="37" t="str">
        <f>VLOOKUP($A1523,Refs!$J$2:$K$15,2,FALSE)</f>
        <v>Apr'23 to Sep'23</v>
      </c>
      <c r="C1523" t="s">
        <v>537</v>
      </c>
      <c r="D1523" t="s">
        <v>8</v>
      </c>
      <c r="E1523" t="s">
        <v>493</v>
      </c>
      <c r="F1523" t="s">
        <v>26</v>
      </c>
      <c r="G1523" t="s">
        <v>553</v>
      </c>
      <c r="H1523" t="s">
        <v>46</v>
      </c>
      <c r="I1523" t="s">
        <v>82</v>
      </c>
      <c r="J1523" t="s">
        <v>508</v>
      </c>
      <c r="K1523">
        <v>1</v>
      </c>
    </row>
    <row r="1524" spans="1:11" x14ac:dyDescent="0.25">
      <c r="A1524" s="37" t="str">
        <f t="shared" si="6"/>
        <v>NHS111PS-202324-H1</v>
      </c>
      <c r="B1524" s="37" t="str">
        <f>VLOOKUP($A1524,Refs!$J$2:$K$15,2,FALSE)</f>
        <v>Apr'23 to Sep'23</v>
      </c>
      <c r="C1524" t="s">
        <v>537</v>
      </c>
      <c r="D1524" t="s">
        <v>0</v>
      </c>
      <c r="E1524" t="s">
        <v>519</v>
      </c>
      <c r="F1524" t="s">
        <v>1</v>
      </c>
      <c r="G1524" t="s">
        <v>520</v>
      </c>
      <c r="H1524" t="s">
        <v>2</v>
      </c>
      <c r="I1524" t="s">
        <v>86</v>
      </c>
      <c r="J1524">
        <v>1</v>
      </c>
      <c r="K1524">
        <v>9000</v>
      </c>
    </row>
    <row r="1525" spans="1:11" x14ac:dyDescent="0.25">
      <c r="A1525" s="37" t="str">
        <f t="shared" si="6"/>
        <v>NHS111PS-202324-H1</v>
      </c>
      <c r="B1525" s="37" t="str">
        <f>VLOOKUP($A1525,Refs!$J$2:$K$15,2,FALSE)</f>
        <v>Apr'23 to Sep'23</v>
      </c>
      <c r="C1525" t="s">
        <v>537</v>
      </c>
      <c r="D1525" t="s">
        <v>0</v>
      </c>
      <c r="E1525" t="s">
        <v>519</v>
      </c>
      <c r="F1525" t="s">
        <v>1</v>
      </c>
      <c r="G1525" t="s">
        <v>520</v>
      </c>
      <c r="H1525" t="s">
        <v>2</v>
      </c>
      <c r="I1525" t="s">
        <v>86</v>
      </c>
      <c r="J1525">
        <v>2</v>
      </c>
      <c r="K1525">
        <v>1269</v>
      </c>
    </row>
    <row r="1526" spans="1:11" x14ac:dyDescent="0.25">
      <c r="A1526" s="37" t="str">
        <f t="shared" si="6"/>
        <v>NHS111PS-202324-H1</v>
      </c>
      <c r="B1526" s="37" t="str">
        <f>VLOOKUP($A1526,Refs!$J$2:$K$15,2,FALSE)</f>
        <v>Apr'23 to Sep'23</v>
      </c>
      <c r="C1526" t="s">
        <v>537</v>
      </c>
      <c r="D1526" t="s">
        <v>0</v>
      </c>
      <c r="E1526" t="s">
        <v>519</v>
      </c>
      <c r="F1526" t="s">
        <v>1</v>
      </c>
      <c r="G1526" t="s">
        <v>520</v>
      </c>
      <c r="H1526" t="s">
        <v>2</v>
      </c>
      <c r="I1526" t="s">
        <v>86</v>
      </c>
      <c r="J1526" t="s">
        <v>495</v>
      </c>
      <c r="K1526">
        <v>912</v>
      </c>
    </row>
    <row r="1527" spans="1:11" x14ac:dyDescent="0.25">
      <c r="A1527" s="37" t="str">
        <f t="shared" si="6"/>
        <v>NHS111PS-202324-H1</v>
      </c>
      <c r="B1527" s="37" t="str">
        <f>VLOOKUP($A1527,Refs!$J$2:$K$15,2,FALSE)</f>
        <v>Apr'23 to Sep'23</v>
      </c>
      <c r="C1527" t="s">
        <v>537</v>
      </c>
      <c r="D1527" t="s">
        <v>0</v>
      </c>
      <c r="E1527" t="s">
        <v>519</v>
      </c>
      <c r="F1527" t="s">
        <v>1</v>
      </c>
      <c r="G1527" t="s">
        <v>520</v>
      </c>
      <c r="H1527" t="s">
        <v>2</v>
      </c>
      <c r="I1527" t="s">
        <v>86</v>
      </c>
      <c r="J1527" t="s">
        <v>496</v>
      </c>
      <c r="K1527">
        <v>169</v>
      </c>
    </row>
    <row r="1528" spans="1:11" x14ac:dyDescent="0.25">
      <c r="A1528" s="37" t="str">
        <f t="shared" si="6"/>
        <v>NHS111PS-202324-H1</v>
      </c>
      <c r="B1528" s="37" t="str">
        <f>VLOOKUP($A1528,Refs!$J$2:$K$15,2,FALSE)</f>
        <v>Apr'23 to Sep'23</v>
      </c>
      <c r="C1528" t="s">
        <v>537</v>
      </c>
      <c r="D1528" t="s">
        <v>0</v>
      </c>
      <c r="E1528" t="s">
        <v>519</v>
      </c>
      <c r="F1528" t="s">
        <v>1</v>
      </c>
      <c r="G1528" t="s">
        <v>520</v>
      </c>
      <c r="H1528" t="s">
        <v>2</v>
      </c>
      <c r="I1528" t="s">
        <v>86</v>
      </c>
      <c r="J1528" t="s">
        <v>497</v>
      </c>
      <c r="K1528">
        <v>43</v>
      </c>
    </row>
    <row r="1529" spans="1:11" x14ac:dyDescent="0.25">
      <c r="A1529" s="37" t="str">
        <f t="shared" si="6"/>
        <v>NHS111PS-202324-H1</v>
      </c>
      <c r="B1529" s="37" t="str">
        <f>VLOOKUP($A1529,Refs!$J$2:$K$15,2,FALSE)</f>
        <v>Apr'23 to Sep'23</v>
      </c>
      <c r="C1529" t="s">
        <v>537</v>
      </c>
      <c r="D1529" t="s">
        <v>0</v>
      </c>
      <c r="E1529" t="s">
        <v>519</v>
      </c>
      <c r="F1529" t="s">
        <v>1</v>
      </c>
      <c r="G1529" t="s">
        <v>520</v>
      </c>
      <c r="H1529" t="s">
        <v>2</v>
      </c>
      <c r="I1529" t="s">
        <v>86</v>
      </c>
      <c r="J1529" t="s">
        <v>498</v>
      </c>
      <c r="K1529">
        <v>70</v>
      </c>
    </row>
    <row r="1530" spans="1:11" x14ac:dyDescent="0.25">
      <c r="A1530" s="37" t="str">
        <f t="shared" si="6"/>
        <v>NHS111PS-202324-H1</v>
      </c>
      <c r="B1530" s="37" t="str">
        <f>VLOOKUP($A1530,Refs!$J$2:$K$15,2,FALSE)</f>
        <v>Apr'23 to Sep'23</v>
      </c>
      <c r="C1530" t="s">
        <v>537</v>
      </c>
      <c r="D1530" t="s">
        <v>0</v>
      </c>
      <c r="E1530" t="s">
        <v>519</v>
      </c>
      <c r="F1530" t="s">
        <v>1</v>
      </c>
      <c r="G1530" t="s">
        <v>520</v>
      </c>
      <c r="H1530" t="s">
        <v>2</v>
      </c>
      <c r="I1530" t="s">
        <v>86</v>
      </c>
      <c r="J1530" t="s">
        <v>499</v>
      </c>
      <c r="K1530">
        <v>68</v>
      </c>
    </row>
    <row r="1531" spans="1:11" x14ac:dyDescent="0.25">
      <c r="A1531" s="37" t="str">
        <f t="shared" si="6"/>
        <v>NHS111PS-202324-H1</v>
      </c>
      <c r="B1531" s="37" t="str">
        <f>VLOOKUP($A1531,Refs!$J$2:$K$15,2,FALSE)</f>
        <v>Apr'23 to Sep'23</v>
      </c>
      <c r="C1531" t="s">
        <v>537</v>
      </c>
      <c r="D1531" t="s">
        <v>0</v>
      </c>
      <c r="E1531" t="s">
        <v>519</v>
      </c>
      <c r="F1531" t="s">
        <v>1</v>
      </c>
      <c r="G1531" t="s">
        <v>520</v>
      </c>
      <c r="H1531" t="s">
        <v>2</v>
      </c>
      <c r="I1531" t="s">
        <v>86</v>
      </c>
      <c r="J1531" t="s">
        <v>500</v>
      </c>
      <c r="K1531">
        <v>7</v>
      </c>
    </row>
    <row r="1532" spans="1:11" x14ac:dyDescent="0.25">
      <c r="A1532" s="37" t="str">
        <f t="shared" si="6"/>
        <v>NHS111PS-202324-H1</v>
      </c>
      <c r="B1532" s="37" t="str">
        <f>VLOOKUP($A1532,Refs!$J$2:$K$15,2,FALSE)</f>
        <v>Apr'23 to Sep'23</v>
      </c>
      <c r="C1532" t="s">
        <v>537</v>
      </c>
      <c r="D1532" t="s">
        <v>0</v>
      </c>
      <c r="E1532" t="s">
        <v>519</v>
      </c>
      <c r="F1532" t="s">
        <v>1</v>
      </c>
      <c r="G1532" t="s">
        <v>520</v>
      </c>
      <c r="H1532" t="s">
        <v>2</v>
      </c>
      <c r="I1532" t="s">
        <v>86</v>
      </c>
      <c r="J1532" t="s">
        <v>501</v>
      </c>
      <c r="K1532">
        <v>301</v>
      </c>
    </row>
    <row r="1533" spans="1:11" x14ac:dyDescent="0.25">
      <c r="A1533" s="37" t="str">
        <f t="shared" si="6"/>
        <v>NHS111PS-202324-H1</v>
      </c>
      <c r="B1533" s="37" t="str">
        <f>VLOOKUP($A1533,Refs!$J$2:$K$15,2,FALSE)</f>
        <v>Apr'23 to Sep'23</v>
      </c>
      <c r="C1533" t="s">
        <v>537</v>
      </c>
      <c r="D1533" t="s">
        <v>0</v>
      </c>
      <c r="E1533" t="s">
        <v>519</v>
      </c>
      <c r="F1533" t="s">
        <v>1</v>
      </c>
      <c r="G1533" t="s">
        <v>520</v>
      </c>
      <c r="H1533" t="s">
        <v>2</v>
      </c>
      <c r="I1533" t="s">
        <v>86</v>
      </c>
      <c r="J1533" t="s">
        <v>502</v>
      </c>
      <c r="K1533">
        <v>201</v>
      </c>
    </row>
    <row r="1534" spans="1:11" x14ac:dyDescent="0.25">
      <c r="A1534" s="37" t="str">
        <f t="shared" si="6"/>
        <v>NHS111PS-202324-H1</v>
      </c>
      <c r="B1534" s="37" t="str">
        <f>VLOOKUP($A1534,Refs!$J$2:$K$15,2,FALSE)</f>
        <v>Apr'23 to Sep'23</v>
      </c>
      <c r="C1534" t="s">
        <v>537</v>
      </c>
      <c r="D1534" t="s">
        <v>0</v>
      </c>
      <c r="E1534" t="s">
        <v>519</v>
      </c>
      <c r="F1534" t="s">
        <v>1</v>
      </c>
      <c r="G1534" t="s">
        <v>520</v>
      </c>
      <c r="H1534" t="s">
        <v>2</v>
      </c>
      <c r="I1534" t="s">
        <v>86</v>
      </c>
      <c r="J1534" t="s">
        <v>503</v>
      </c>
      <c r="K1534">
        <v>158</v>
      </c>
    </row>
    <row r="1535" spans="1:11" x14ac:dyDescent="0.25">
      <c r="A1535" s="37" t="str">
        <f t="shared" si="6"/>
        <v>NHS111PS-202324-H1</v>
      </c>
      <c r="B1535" s="37" t="str">
        <f>VLOOKUP($A1535,Refs!$J$2:$K$15,2,FALSE)</f>
        <v>Apr'23 to Sep'23</v>
      </c>
      <c r="C1535" t="s">
        <v>537</v>
      </c>
      <c r="D1535" t="s">
        <v>0</v>
      </c>
      <c r="E1535" t="s">
        <v>519</v>
      </c>
      <c r="F1535" t="s">
        <v>1</v>
      </c>
      <c r="G1535" t="s">
        <v>520</v>
      </c>
      <c r="H1535" t="s">
        <v>2</v>
      </c>
      <c r="I1535" t="s">
        <v>86</v>
      </c>
      <c r="J1535" t="s">
        <v>504</v>
      </c>
      <c r="K1535">
        <v>188</v>
      </c>
    </row>
    <row r="1536" spans="1:11" x14ac:dyDescent="0.25">
      <c r="A1536" s="37" t="str">
        <f t="shared" si="6"/>
        <v>NHS111PS-202324-H1</v>
      </c>
      <c r="B1536" s="37" t="str">
        <f>VLOOKUP($A1536,Refs!$J$2:$K$15,2,FALSE)</f>
        <v>Apr'23 to Sep'23</v>
      </c>
      <c r="C1536" t="s">
        <v>537</v>
      </c>
      <c r="D1536" t="s">
        <v>0</v>
      </c>
      <c r="E1536" t="s">
        <v>519</v>
      </c>
      <c r="F1536" t="s">
        <v>1</v>
      </c>
      <c r="G1536" t="s">
        <v>520</v>
      </c>
      <c r="H1536" t="s">
        <v>2</v>
      </c>
      <c r="I1536" t="s">
        <v>86</v>
      </c>
      <c r="J1536" t="s">
        <v>505</v>
      </c>
      <c r="K1536">
        <v>47</v>
      </c>
    </row>
    <row r="1537" spans="1:11" x14ac:dyDescent="0.25">
      <c r="A1537" s="37" t="str">
        <f t="shared" si="6"/>
        <v>NHS111PS-202324-H1</v>
      </c>
      <c r="B1537" s="37" t="str">
        <f>VLOOKUP($A1537,Refs!$J$2:$K$15,2,FALSE)</f>
        <v>Apr'23 to Sep'23</v>
      </c>
      <c r="C1537" t="s">
        <v>537</v>
      </c>
      <c r="D1537" t="s">
        <v>0</v>
      </c>
      <c r="E1537" t="s">
        <v>519</v>
      </c>
      <c r="F1537" t="s">
        <v>1</v>
      </c>
      <c r="G1537" t="s">
        <v>520</v>
      </c>
      <c r="H1537" t="s">
        <v>2</v>
      </c>
      <c r="I1537" t="s">
        <v>86</v>
      </c>
      <c r="J1537" t="s">
        <v>506</v>
      </c>
      <c r="K1537">
        <v>32</v>
      </c>
    </row>
    <row r="1538" spans="1:11" x14ac:dyDescent="0.25">
      <c r="A1538" s="37" t="str">
        <f t="shared" si="6"/>
        <v>NHS111PS-202324-H1</v>
      </c>
      <c r="B1538" s="37" t="str">
        <f>VLOOKUP($A1538,Refs!$J$2:$K$15,2,FALSE)</f>
        <v>Apr'23 to Sep'23</v>
      </c>
      <c r="C1538" t="s">
        <v>537</v>
      </c>
      <c r="D1538" t="s">
        <v>0</v>
      </c>
      <c r="E1538" t="s">
        <v>519</v>
      </c>
      <c r="F1538" t="s">
        <v>1</v>
      </c>
      <c r="G1538" t="s">
        <v>520</v>
      </c>
      <c r="H1538" t="s">
        <v>2</v>
      </c>
      <c r="I1538" t="s">
        <v>86</v>
      </c>
      <c r="J1538" t="s">
        <v>507</v>
      </c>
      <c r="K1538">
        <v>32</v>
      </c>
    </row>
    <row r="1539" spans="1:11" x14ac:dyDescent="0.25">
      <c r="A1539" s="37" t="str">
        <f t="shared" si="6"/>
        <v>NHS111PS-202324-H1</v>
      </c>
      <c r="B1539" s="37" t="str">
        <f>VLOOKUP($A1539,Refs!$J$2:$K$15,2,FALSE)</f>
        <v>Apr'23 to Sep'23</v>
      </c>
      <c r="C1539" t="s">
        <v>537</v>
      </c>
      <c r="D1539" t="s">
        <v>0</v>
      </c>
      <c r="E1539" t="s">
        <v>519</v>
      </c>
      <c r="F1539" t="s">
        <v>1</v>
      </c>
      <c r="G1539" t="s">
        <v>520</v>
      </c>
      <c r="H1539" t="s">
        <v>2</v>
      </c>
      <c r="I1539" t="s">
        <v>86</v>
      </c>
      <c r="J1539" t="s">
        <v>508</v>
      </c>
      <c r="K1539">
        <v>17</v>
      </c>
    </row>
    <row r="1540" spans="1:11" x14ac:dyDescent="0.25">
      <c r="A1540" s="37" t="str">
        <f t="shared" si="6"/>
        <v>NHS111PS-202324-H1</v>
      </c>
      <c r="B1540" s="37" t="str">
        <f>VLOOKUP($A1540,Refs!$J$2:$K$15,2,FALSE)</f>
        <v>Apr'23 to Sep'23</v>
      </c>
      <c r="C1540" t="s">
        <v>537</v>
      </c>
      <c r="D1540" t="s">
        <v>45</v>
      </c>
      <c r="E1540" t="s">
        <v>521</v>
      </c>
      <c r="F1540" t="s">
        <v>522</v>
      </c>
      <c r="G1540" t="s">
        <v>523</v>
      </c>
      <c r="H1540" t="s">
        <v>220</v>
      </c>
      <c r="I1540" t="s">
        <v>490</v>
      </c>
      <c r="J1540">
        <v>1</v>
      </c>
      <c r="K1540">
        <v>1920</v>
      </c>
    </row>
    <row r="1541" spans="1:11" x14ac:dyDescent="0.25">
      <c r="A1541" s="37" t="str">
        <f t="shared" si="6"/>
        <v>NHS111PS-202324-H1</v>
      </c>
      <c r="B1541" s="37" t="str">
        <f>VLOOKUP($A1541,Refs!$J$2:$K$15,2,FALSE)</f>
        <v>Apr'23 to Sep'23</v>
      </c>
      <c r="C1541" t="s">
        <v>537</v>
      </c>
      <c r="D1541" t="s">
        <v>45</v>
      </c>
      <c r="E1541" t="s">
        <v>521</v>
      </c>
      <c r="F1541" t="s">
        <v>522</v>
      </c>
      <c r="G1541" t="s">
        <v>523</v>
      </c>
      <c r="H1541" t="s">
        <v>220</v>
      </c>
      <c r="I1541" t="s">
        <v>490</v>
      </c>
      <c r="J1541">
        <v>2</v>
      </c>
      <c r="K1541">
        <v>927</v>
      </c>
    </row>
    <row r="1542" spans="1:11" x14ac:dyDescent="0.25">
      <c r="A1542" s="37" t="str">
        <f t="shared" si="6"/>
        <v>NHS111PS-202324-H1</v>
      </c>
      <c r="B1542" s="37" t="str">
        <f>VLOOKUP($A1542,Refs!$J$2:$K$15,2,FALSE)</f>
        <v>Apr'23 to Sep'23</v>
      </c>
      <c r="C1542" t="s">
        <v>537</v>
      </c>
      <c r="D1542" t="s">
        <v>45</v>
      </c>
      <c r="E1542" t="s">
        <v>521</v>
      </c>
      <c r="F1542" t="s">
        <v>522</v>
      </c>
      <c r="G1542" t="s">
        <v>523</v>
      </c>
      <c r="H1542" t="s">
        <v>220</v>
      </c>
      <c r="I1542" t="s">
        <v>490</v>
      </c>
      <c r="J1542" t="s">
        <v>495</v>
      </c>
      <c r="K1542">
        <v>665</v>
      </c>
    </row>
    <row r="1543" spans="1:11" x14ac:dyDescent="0.25">
      <c r="A1543" s="37" t="str">
        <f t="shared" si="6"/>
        <v>NHS111PS-202324-H1</v>
      </c>
      <c r="B1543" s="37" t="str">
        <f>VLOOKUP($A1543,Refs!$J$2:$K$15,2,FALSE)</f>
        <v>Apr'23 to Sep'23</v>
      </c>
      <c r="C1543" t="s">
        <v>537</v>
      </c>
      <c r="D1543" t="s">
        <v>45</v>
      </c>
      <c r="E1543" t="s">
        <v>521</v>
      </c>
      <c r="F1543" t="s">
        <v>522</v>
      </c>
      <c r="G1543" t="s">
        <v>523</v>
      </c>
      <c r="H1543" t="s">
        <v>220</v>
      </c>
      <c r="I1543" t="s">
        <v>490</v>
      </c>
      <c r="J1543" t="s">
        <v>496</v>
      </c>
      <c r="K1543">
        <v>145</v>
      </c>
    </row>
    <row r="1544" spans="1:11" x14ac:dyDescent="0.25">
      <c r="A1544" s="37" t="str">
        <f t="shared" si="6"/>
        <v>NHS111PS-202324-H1</v>
      </c>
      <c r="B1544" s="37" t="str">
        <f>VLOOKUP($A1544,Refs!$J$2:$K$15,2,FALSE)</f>
        <v>Apr'23 to Sep'23</v>
      </c>
      <c r="C1544" t="s">
        <v>537</v>
      </c>
      <c r="D1544" t="s">
        <v>45</v>
      </c>
      <c r="E1544" t="s">
        <v>521</v>
      </c>
      <c r="F1544" t="s">
        <v>522</v>
      </c>
      <c r="G1544" t="s">
        <v>523</v>
      </c>
      <c r="H1544" t="s">
        <v>220</v>
      </c>
      <c r="I1544" t="s">
        <v>490</v>
      </c>
      <c r="J1544" t="s">
        <v>497</v>
      </c>
      <c r="K1544">
        <v>43</v>
      </c>
    </row>
    <row r="1545" spans="1:11" x14ac:dyDescent="0.25">
      <c r="A1545" s="37" t="str">
        <f t="shared" si="6"/>
        <v>NHS111PS-202324-H1</v>
      </c>
      <c r="B1545" s="37" t="str">
        <f>VLOOKUP($A1545,Refs!$J$2:$K$15,2,FALSE)</f>
        <v>Apr'23 to Sep'23</v>
      </c>
      <c r="C1545" t="s">
        <v>537</v>
      </c>
      <c r="D1545" t="s">
        <v>45</v>
      </c>
      <c r="E1545" t="s">
        <v>521</v>
      </c>
      <c r="F1545" t="s">
        <v>522</v>
      </c>
      <c r="G1545" t="s">
        <v>523</v>
      </c>
      <c r="H1545" t="s">
        <v>220</v>
      </c>
      <c r="I1545" t="s">
        <v>490</v>
      </c>
      <c r="J1545" t="s">
        <v>498</v>
      </c>
      <c r="K1545">
        <v>26</v>
      </c>
    </row>
    <row r="1546" spans="1:11" x14ac:dyDescent="0.25">
      <c r="A1546" s="37" t="str">
        <f t="shared" si="6"/>
        <v>NHS111PS-202324-H1</v>
      </c>
      <c r="B1546" s="37" t="str">
        <f>VLOOKUP($A1546,Refs!$J$2:$K$15,2,FALSE)</f>
        <v>Apr'23 to Sep'23</v>
      </c>
      <c r="C1546" t="s">
        <v>537</v>
      </c>
      <c r="D1546" t="s">
        <v>45</v>
      </c>
      <c r="E1546" t="s">
        <v>521</v>
      </c>
      <c r="F1546" t="s">
        <v>522</v>
      </c>
      <c r="G1546" t="s">
        <v>523</v>
      </c>
      <c r="H1546" t="s">
        <v>220</v>
      </c>
      <c r="I1546" t="s">
        <v>490</v>
      </c>
      <c r="J1546" t="s">
        <v>499</v>
      </c>
      <c r="K1546">
        <v>33</v>
      </c>
    </row>
    <row r="1547" spans="1:11" x14ac:dyDescent="0.25">
      <c r="A1547" s="37" t="str">
        <f t="shared" si="6"/>
        <v>NHS111PS-202324-H1</v>
      </c>
      <c r="B1547" s="37" t="str">
        <f>VLOOKUP($A1547,Refs!$J$2:$K$15,2,FALSE)</f>
        <v>Apr'23 to Sep'23</v>
      </c>
      <c r="C1547" t="s">
        <v>537</v>
      </c>
      <c r="D1547" t="s">
        <v>45</v>
      </c>
      <c r="E1547" t="s">
        <v>521</v>
      </c>
      <c r="F1547" t="s">
        <v>522</v>
      </c>
      <c r="G1547" t="s">
        <v>523</v>
      </c>
      <c r="H1547" t="s">
        <v>220</v>
      </c>
      <c r="I1547" t="s">
        <v>490</v>
      </c>
      <c r="J1547" t="s">
        <v>500</v>
      </c>
      <c r="K1547">
        <v>15</v>
      </c>
    </row>
    <row r="1548" spans="1:11" x14ac:dyDescent="0.25">
      <c r="A1548" s="37" t="str">
        <f t="shared" si="6"/>
        <v>NHS111PS-202324-H1</v>
      </c>
      <c r="B1548" s="37" t="str">
        <f>VLOOKUP($A1548,Refs!$J$2:$K$15,2,FALSE)</f>
        <v>Apr'23 to Sep'23</v>
      </c>
      <c r="C1548" t="s">
        <v>537</v>
      </c>
      <c r="D1548" t="s">
        <v>45</v>
      </c>
      <c r="E1548" t="s">
        <v>521</v>
      </c>
      <c r="F1548" t="s">
        <v>522</v>
      </c>
      <c r="G1548" t="s">
        <v>523</v>
      </c>
      <c r="H1548" t="s">
        <v>220</v>
      </c>
      <c r="I1548" t="s">
        <v>490</v>
      </c>
      <c r="J1548" t="s">
        <v>501</v>
      </c>
      <c r="K1548">
        <v>150</v>
      </c>
    </row>
    <row r="1549" spans="1:11" x14ac:dyDescent="0.25">
      <c r="A1549" s="37" t="str">
        <f t="shared" si="6"/>
        <v>NHS111PS-202324-H1</v>
      </c>
      <c r="B1549" s="37" t="str">
        <f>VLOOKUP($A1549,Refs!$J$2:$K$15,2,FALSE)</f>
        <v>Apr'23 to Sep'23</v>
      </c>
      <c r="C1549" t="s">
        <v>537</v>
      </c>
      <c r="D1549" t="s">
        <v>45</v>
      </c>
      <c r="E1549" t="s">
        <v>521</v>
      </c>
      <c r="F1549" t="s">
        <v>522</v>
      </c>
      <c r="G1549" t="s">
        <v>523</v>
      </c>
      <c r="H1549" t="s">
        <v>220</v>
      </c>
      <c r="I1549" t="s">
        <v>490</v>
      </c>
      <c r="J1549" t="s">
        <v>502</v>
      </c>
      <c r="K1549">
        <v>196</v>
      </c>
    </row>
    <row r="1550" spans="1:11" x14ac:dyDescent="0.25">
      <c r="A1550" s="37" t="str">
        <f t="shared" si="6"/>
        <v>NHS111PS-202324-H1</v>
      </c>
      <c r="B1550" s="37" t="str">
        <f>VLOOKUP($A1550,Refs!$J$2:$K$15,2,FALSE)</f>
        <v>Apr'23 to Sep'23</v>
      </c>
      <c r="C1550" t="s">
        <v>537</v>
      </c>
      <c r="D1550" t="s">
        <v>45</v>
      </c>
      <c r="E1550" t="s">
        <v>521</v>
      </c>
      <c r="F1550" t="s">
        <v>522</v>
      </c>
      <c r="G1550" t="s">
        <v>523</v>
      </c>
      <c r="H1550" t="s">
        <v>220</v>
      </c>
      <c r="I1550" t="s">
        <v>490</v>
      </c>
      <c r="J1550" t="s">
        <v>503</v>
      </c>
      <c r="K1550">
        <v>148</v>
      </c>
    </row>
    <row r="1551" spans="1:11" x14ac:dyDescent="0.25">
      <c r="A1551" s="37" t="str">
        <f t="shared" si="6"/>
        <v>NHS111PS-202324-H1</v>
      </c>
      <c r="B1551" s="37" t="str">
        <f>VLOOKUP($A1551,Refs!$J$2:$K$15,2,FALSE)</f>
        <v>Apr'23 to Sep'23</v>
      </c>
      <c r="C1551" t="s">
        <v>537</v>
      </c>
      <c r="D1551" t="s">
        <v>45</v>
      </c>
      <c r="E1551" t="s">
        <v>521</v>
      </c>
      <c r="F1551" t="s">
        <v>522</v>
      </c>
      <c r="G1551" t="s">
        <v>523</v>
      </c>
      <c r="H1551" t="s">
        <v>220</v>
      </c>
      <c r="I1551" t="s">
        <v>490</v>
      </c>
      <c r="J1551" t="s">
        <v>504</v>
      </c>
      <c r="K1551">
        <v>258</v>
      </c>
    </row>
    <row r="1552" spans="1:11" x14ac:dyDescent="0.25">
      <c r="A1552" s="37" t="str">
        <f t="shared" si="6"/>
        <v>NHS111PS-202324-H1</v>
      </c>
      <c r="B1552" s="37" t="str">
        <f>VLOOKUP($A1552,Refs!$J$2:$K$15,2,FALSE)</f>
        <v>Apr'23 to Sep'23</v>
      </c>
      <c r="C1552" t="s">
        <v>537</v>
      </c>
      <c r="D1552" t="s">
        <v>45</v>
      </c>
      <c r="E1552" t="s">
        <v>521</v>
      </c>
      <c r="F1552" t="s">
        <v>522</v>
      </c>
      <c r="G1552" t="s">
        <v>523</v>
      </c>
      <c r="H1552" t="s">
        <v>220</v>
      </c>
      <c r="I1552" t="s">
        <v>490</v>
      </c>
      <c r="J1552" t="s">
        <v>505</v>
      </c>
      <c r="K1552">
        <v>43</v>
      </c>
    </row>
    <row r="1553" spans="1:11" x14ac:dyDescent="0.25">
      <c r="A1553" s="37" t="str">
        <f t="shared" si="6"/>
        <v>NHS111PS-202324-H1</v>
      </c>
      <c r="B1553" s="37" t="str">
        <f>VLOOKUP($A1553,Refs!$J$2:$K$15,2,FALSE)</f>
        <v>Apr'23 to Sep'23</v>
      </c>
      <c r="C1553" t="s">
        <v>537</v>
      </c>
      <c r="D1553" t="s">
        <v>45</v>
      </c>
      <c r="E1553" t="s">
        <v>521</v>
      </c>
      <c r="F1553" t="s">
        <v>522</v>
      </c>
      <c r="G1553" t="s">
        <v>523</v>
      </c>
      <c r="H1553" t="s">
        <v>220</v>
      </c>
      <c r="I1553" t="s">
        <v>490</v>
      </c>
      <c r="J1553" t="s">
        <v>506</v>
      </c>
      <c r="K1553">
        <v>59</v>
      </c>
    </row>
    <row r="1554" spans="1:11" x14ac:dyDescent="0.25">
      <c r="A1554" s="37" t="str">
        <f t="shared" si="6"/>
        <v>NHS111PS-202324-H1</v>
      </c>
      <c r="B1554" s="37" t="str">
        <f>VLOOKUP($A1554,Refs!$J$2:$K$15,2,FALSE)</f>
        <v>Apr'23 to Sep'23</v>
      </c>
      <c r="C1554" t="s">
        <v>537</v>
      </c>
      <c r="D1554" t="s">
        <v>45</v>
      </c>
      <c r="E1554" t="s">
        <v>521</v>
      </c>
      <c r="F1554" t="s">
        <v>522</v>
      </c>
      <c r="G1554" t="s">
        <v>523</v>
      </c>
      <c r="H1554" t="s">
        <v>220</v>
      </c>
      <c r="I1554" t="s">
        <v>490</v>
      </c>
      <c r="J1554" t="s">
        <v>507</v>
      </c>
      <c r="K1554">
        <v>48</v>
      </c>
    </row>
    <row r="1555" spans="1:11" x14ac:dyDescent="0.25">
      <c r="A1555" s="37" t="str">
        <f t="shared" si="6"/>
        <v>NHS111PS-202324-H1</v>
      </c>
      <c r="B1555" s="37" t="str">
        <f>VLOOKUP($A1555,Refs!$J$2:$K$15,2,FALSE)</f>
        <v>Apr'23 to Sep'23</v>
      </c>
      <c r="C1555" t="s">
        <v>537</v>
      </c>
      <c r="D1555" t="s">
        <v>45</v>
      </c>
      <c r="E1555" t="s">
        <v>521</v>
      </c>
      <c r="F1555" t="s">
        <v>522</v>
      </c>
      <c r="G1555" t="s">
        <v>523</v>
      </c>
      <c r="H1555" t="s">
        <v>220</v>
      </c>
      <c r="I1555" t="s">
        <v>490</v>
      </c>
      <c r="J1555" t="s">
        <v>508</v>
      </c>
      <c r="K1555">
        <v>25</v>
      </c>
    </row>
    <row r="1556" spans="1:11" x14ac:dyDescent="0.25">
      <c r="A1556" s="37" t="str">
        <f t="shared" si="6"/>
        <v>NHS111PS-202324-H1</v>
      </c>
      <c r="B1556" s="37" t="str">
        <f>VLOOKUP($A1556,Refs!$J$2:$K$15,2,FALSE)</f>
        <v>Apr'23 to Sep'23</v>
      </c>
      <c r="C1556" t="s">
        <v>537</v>
      </c>
      <c r="D1556" t="s">
        <v>0</v>
      </c>
      <c r="E1556" t="s">
        <v>519</v>
      </c>
      <c r="F1556" t="s">
        <v>528</v>
      </c>
      <c r="G1556" t="s">
        <v>533</v>
      </c>
      <c r="H1556" t="s">
        <v>88</v>
      </c>
      <c r="I1556" t="s">
        <v>489</v>
      </c>
      <c r="J1556">
        <v>1</v>
      </c>
      <c r="K1556">
        <v>7750</v>
      </c>
    </row>
    <row r="1557" spans="1:11" x14ac:dyDescent="0.25">
      <c r="A1557" s="37" t="str">
        <f t="shared" si="6"/>
        <v>NHS111PS-202324-H1</v>
      </c>
      <c r="B1557" s="37" t="str">
        <f>VLOOKUP($A1557,Refs!$J$2:$K$15,2,FALSE)</f>
        <v>Apr'23 to Sep'23</v>
      </c>
      <c r="C1557" t="s">
        <v>537</v>
      </c>
      <c r="D1557" t="s">
        <v>0</v>
      </c>
      <c r="E1557" t="s">
        <v>519</v>
      </c>
      <c r="F1557" t="s">
        <v>528</v>
      </c>
      <c r="G1557" t="s">
        <v>533</v>
      </c>
      <c r="H1557" t="s">
        <v>88</v>
      </c>
      <c r="I1557" t="s">
        <v>489</v>
      </c>
      <c r="J1557">
        <v>2</v>
      </c>
      <c r="K1557">
        <v>656</v>
      </c>
    </row>
    <row r="1558" spans="1:11" x14ac:dyDescent="0.25">
      <c r="A1558" s="37" t="str">
        <f t="shared" si="6"/>
        <v>NHS111PS-202324-H1</v>
      </c>
      <c r="B1558" s="37" t="str">
        <f>VLOOKUP($A1558,Refs!$J$2:$K$15,2,FALSE)</f>
        <v>Apr'23 to Sep'23</v>
      </c>
      <c r="C1558" t="s">
        <v>537</v>
      </c>
      <c r="D1558" t="s">
        <v>0</v>
      </c>
      <c r="E1558" t="s">
        <v>519</v>
      </c>
      <c r="F1558" t="s">
        <v>528</v>
      </c>
      <c r="G1558" t="s">
        <v>533</v>
      </c>
      <c r="H1558" t="s">
        <v>88</v>
      </c>
      <c r="I1558" t="s">
        <v>489</v>
      </c>
      <c r="J1558" t="s">
        <v>495</v>
      </c>
      <c r="K1558">
        <v>419</v>
      </c>
    </row>
    <row r="1559" spans="1:11" x14ac:dyDescent="0.25">
      <c r="A1559" s="37" t="str">
        <f t="shared" si="6"/>
        <v>NHS111PS-202324-H1</v>
      </c>
      <c r="B1559" s="37" t="str">
        <f>VLOOKUP($A1559,Refs!$J$2:$K$15,2,FALSE)</f>
        <v>Apr'23 to Sep'23</v>
      </c>
      <c r="C1559" t="s">
        <v>537</v>
      </c>
      <c r="D1559" t="s">
        <v>0</v>
      </c>
      <c r="E1559" t="s">
        <v>519</v>
      </c>
      <c r="F1559" t="s">
        <v>528</v>
      </c>
      <c r="G1559" t="s">
        <v>533</v>
      </c>
      <c r="H1559" t="s">
        <v>88</v>
      </c>
      <c r="I1559" t="s">
        <v>489</v>
      </c>
      <c r="J1559" t="s">
        <v>496</v>
      </c>
      <c r="K1559">
        <v>141</v>
      </c>
    </row>
    <row r="1560" spans="1:11" x14ac:dyDescent="0.25">
      <c r="A1560" s="37" t="str">
        <f t="shared" si="6"/>
        <v>NHS111PS-202324-H1</v>
      </c>
      <c r="B1560" s="37" t="str">
        <f>VLOOKUP($A1560,Refs!$J$2:$K$15,2,FALSE)</f>
        <v>Apr'23 to Sep'23</v>
      </c>
      <c r="C1560" t="s">
        <v>537</v>
      </c>
      <c r="D1560" t="s">
        <v>0</v>
      </c>
      <c r="E1560" t="s">
        <v>519</v>
      </c>
      <c r="F1560" t="s">
        <v>528</v>
      </c>
      <c r="G1560" t="s">
        <v>533</v>
      </c>
      <c r="H1560" t="s">
        <v>88</v>
      </c>
      <c r="I1560" t="s">
        <v>489</v>
      </c>
      <c r="J1560" t="s">
        <v>497</v>
      </c>
      <c r="K1560">
        <v>24</v>
      </c>
    </row>
    <row r="1561" spans="1:11" x14ac:dyDescent="0.25">
      <c r="A1561" s="37" t="str">
        <f t="shared" si="6"/>
        <v>NHS111PS-202324-H1</v>
      </c>
      <c r="B1561" s="37" t="str">
        <f>VLOOKUP($A1561,Refs!$J$2:$K$15,2,FALSE)</f>
        <v>Apr'23 to Sep'23</v>
      </c>
      <c r="C1561" t="s">
        <v>537</v>
      </c>
      <c r="D1561" t="s">
        <v>0</v>
      </c>
      <c r="E1561" t="s">
        <v>519</v>
      </c>
      <c r="F1561" t="s">
        <v>528</v>
      </c>
      <c r="G1561" t="s">
        <v>533</v>
      </c>
      <c r="H1561" t="s">
        <v>88</v>
      </c>
      <c r="I1561" t="s">
        <v>489</v>
      </c>
      <c r="J1561" t="s">
        <v>498</v>
      </c>
      <c r="K1561">
        <v>29</v>
      </c>
    </row>
    <row r="1562" spans="1:11" x14ac:dyDescent="0.25">
      <c r="A1562" s="37" t="str">
        <f t="shared" si="6"/>
        <v>NHS111PS-202324-H1</v>
      </c>
      <c r="B1562" s="37" t="str">
        <f>VLOOKUP($A1562,Refs!$J$2:$K$15,2,FALSE)</f>
        <v>Apr'23 to Sep'23</v>
      </c>
      <c r="C1562" t="s">
        <v>537</v>
      </c>
      <c r="D1562" t="s">
        <v>0</v>
      </c>
      <c r="E1562" t="s">
        <v>519</v>
      </c>
      <c r="F1562" t="s">
        <v>528</v>
      </c>
      <c r="G1562" t="s">
        <v>533</v>
      </c>
      <c r="H1562" t="s">
        <v>88</v>
      </c>
      <c r="I1562" t="s">
        <v>489</v>
      </c>
      <c r="J1562" t="s">
        <v>499</v>
      </c>
      <c r="K1562">
        <v>33</v>
      </c>
    </row>
    <row r="1563" spans="1:11" x14ac:dyDescent="0.25">
      <c r="A1563" s="37" t="str">
        <f t="shared" si="6"/>
        <v>NHS111PS-202324-H1</v>
      </c>
      <c r="B1563" s="37" t="str">
        <f>VLOOKUP($A1563,Refs!$J$2:$K$15,2,FALSE)</f>
        <v>Apr'23 to Sep'23</v>
      </c>
      <c r="C1563" t="s">
        <v>537</v>
      </c>
      <c r="D1563" t="s">
        <v>0</v>
      </c>
      <c r="E1563" t="s">
        <v>519</v>
      </c>
      <c r="F1563" t="s">
        <v>528</v>
      </c>
      <c r="G1563" t="s">
        <v>533</v>
      </c>
      <c r="H1563" t="s">
        <v>88</v>
      </c>
      <c r="I1563" t="s">
        <v>489</v>
      </c>
      <c r="J1563" t="s">
        <v>500</v>
      </c>
      <c r="K1563">
        <v>10</v>
      </c>
    </row>
    <row r="1564" spans="1:11" x14ac:dyDescent="0.25">
      <c r="A1564" s="37" t="str">
        <f t="shared" si="6"/>
        <v>NHS111PS-202324-H1</v>
      </c>
      <c r="B1564" s="37" t="str">
        <f>VLOOKUP($A1564,Refs!$J$2:$K$15,2,FALSE)</f>
        <v>Apr'23 to Sep'23</v>
      </c>
      <c r="C1564" t="s">
        <v>537</v>
      </c>
      <c r="D1564" t="s">
        <v>0</v>
      </c>
      <c r="E1564" t="s">
        <v>519</v>
      </c>
      <c r="F1564" t="s">
        <v>528</v>
      </c>
      <c r="G1564" t="s">
        <v>533</v>
      </c>
      <c r="H1564" t="s">
        <v>88</v>
      </c>
      <c r="I1564" t="s">
        <v>489</v>
      </c>
      <c r="J1564" t="s">
        <v>501</v>
      </c>
      <c r="K1564">
        <v>154</v>
      </c>
    </row>
    <row r="1565" spans="1:11" x14ac:dyDescent="0.25">
      <c r="A1565" s="37" t="str">
        <f t="shared" si="6"/>
        <v>NHS111PS-202324-H1</v>
      </c>
      <c r="B1565" s="37" t="str">
        <f>VLOOKUP($A1565,Refs!$J$2:$K$15,2,FALSE)</f>
        <v>Apr'23 to Sep'23</v>
      </c>
      <c r="C1565" t="s">
        <v>537</v>
      </c>
      <c r="D1565" t="s">
        <v>0</v>
      </c>
      <c r="E1565" t="s">
        <v>519</v>
      </c>
      <c r="F1565" t="s">
        <v>528</v>
      </c>
      <c r="G1565" t="s">
        <v>533</v>
      </c>
      <c r="H1565" t="s">
        <v>88</v>
      </c>
      <c r="I1565" t="s">
        <v>489</v>
      </c>
      <c r="J1565" t="s">
        <v>502</v>
      </c>
      <c r="K1565">
        <v>42</v>
      </c>
    </row>
    <row r="1566" spans="1:11" x14ac:dyDescent="0.25">
      <c r="A1566" s="37" t="str">
        <f t="shared" si="6"/>
        <v>NHS111PS-202324-H1</v>
      </c>
      <c r="B1566" s="37" t="str">
        <f>VLOOKUP($A1566,Refs!$J$2:$K$15,2,FALSE)</f>
        <v>Apr'23 to Sep'23</v>
      </c>
      <c r="C1566" t="s">
        <v>537</v>
      </c>
      <c r="D1566" t="s">
        <v>0</v>
      </c>
      <c r="E1566" t="s">
        <v>519</v>
      </c>
      <c r="F1566" t="s">
        <v>528</v>
      </c>
      <c r="G1566" t="s">
        <v>533</v>
      </c>
      <c r="H1566" t="s">
        <v>88</v>
      </c>
      <c r="I1566" t="s">
        <v>489</v>
      </c>
      <c r="J1566" t="s">
        <v>503</v>
      </c>
      <c r="K1566">
        <v>132</v>
      </c>
    </row>
    <row r="1567" spans="1:11" x14ac:dyDescent="0.25">
      <c r="A1567" s="37" t="str">
        <f t="shared" si="6"/>
        <v>NHS111PS-202324-H1</v>
      </c>
      <c r="B1567" s="37" t="str">
        <f>VLOOKUP($A1567,Refs!$J$2:$K$15,2,FALSE)</f>
        <v>Apr'23 to Sep'23</v>
      </c>
      <c r="C1567" t="s">
        <v>537</v>
      </c>
      <c r="D1567" t="s">
        <v>0</v>
      </c>
      <c r="E1567" t="s">
        <v>519</v>
      </c>
      <c r="F1567" t="s">
        <v>528</v>
      </c>
      <c r="G1567" t="s">
        <v>533</v>
      </c>
      <c r="H1567" t="s">
        <v>88</v>
      </c>
      <c r="I1567" t="s">
        <v>489</v>
      </c>
      <c r="J1567" t="s">
        <v>504</v>
      </c>
      <c r="K1567">
        <v>152</v>
      </c>
    </row>
    <row r="1568" spans="1:11" x14ac:dyDescent="0.25">
      <c r="A1568" s="37" t="str">
        <f t="shared" si="6"/>
        <v>NHS111PS-202324-H1</v>
      </c>
      <c r="B1568" s="37" t="str">
        <f>VLOOKUP($A1568,Refs!$J$2:$K$15,2,FALSE)</f>
        <v>Apr'23 to Sep'23</v>
      </c>
      <c r="C1568" t="s">
        <v>537</v>
      </c>
      <c r="D1568" t="s">
        <v>0</v>
      </c>
      <c r="E1568" t="s">
        <v>519</v>
      </c>
      <c r="F1568" t="s">
        <v>528</v>
      </c>
      <c r="G1568" t="s">
        <v>533</v>
      </c>
      <c r="H1568" t="s">
        <v>88</v>
      </c>
      <c r="I1568" t="s">
        <v>489</v>
      </c>
      <c r="J1568" t="s">
        <v>505</v>
      </c>
      <c r="K1568">
        <v>0</v>
      </c>
    </row>
    <row r="1569" spans="1:11" x14ac:dyDescent="0.25">
      <c r="A1569" s="37" t="str">
        <f t="shared" si="6"/>
        <v>NHS111PS-202324-H1</v>
      </c>
      <c r="B1569" s="37" t="str">
        <f>VLOOKUP($A1569,Refs!$J$2:$K$15,2,FALSE)</f>
        <v>Apr'23 to Sep'23</v>
      </c>
      <c r="C1569" t="s">
        <v>537</v>
      </c>
      <c r="D1569" t="s">
        <v>0</v>
      </c>
      <c r="E1569" t="s">
        <v>519</v>
      </c>
      <c r="F1569" t="s">
        <v>528</v>
      </c>
      <c r="G1569" t="s">
        <v>533</v>
      </c>
      <c r="H1569" t="s">
        <v>88</v>
      </c>
      <c r="I1569" t="s">
        <v>489</v>
      </c>
      <c r="J1569" t="s">
        <v>506</v>
      </c>
      <c r="K1569">
        <v>48</v>
      </c>
    </row>
    <row r="1570" spans="1:11" x14ac:dyDescent="0.25">
      <c r="A1570" s="37" t="str">
        <f t="shared" si="6"/>
        <v>NHS111PS-202324-H1</v>
      </c>
      <c r="B1570" s="37" t="str">
        <f>VLOOKUP($A1570,Refs!$J$2:$K$15,2,FALSE)</f>
        <v>Apr'23 to Sep'23</v>
      </c>
      <c r="C1570" t="s">
        <v>537</v>
      </c>
      <c r="D1570" t="s">
        <v>0</v>
      </c>
      <c r="E1570" t="s">
        <v>519</v>
      </c>
      <c r="F1570" t="s">
        <v>528</v>
      </c>
      <c r="G1570" t="s">
        <v>533</v>
      </c>
      <c r="H1570" t="s">
        <v>88</v>
      </c>
      <c r="I1570" t="s">
        <v>489</v>
      </c>
      <c r="J1570" t="s">
        <v>507</v>
      </c>
      <c r="K1570">
        <v>23</v>
      </c>
    </row>
    <row r="1571" spans="1:11" x14ac:dyDescent="0.25">
      <c r="A1571" s="37" t="str">
        <f t="shared" si="6"/>
        <v>NHS111PS-202324-H1</v>
      </c>
      <c r="B1571" s="37" t="str">
        <f>VLOOKUP($A1571,Refs!$J$2:$K$15,2,FALSE)</f>
        <v>Apr'23 to Sep'23</v>
      </c>
      <c r="C1571" t="s">
        <v>537</v>
      </c>
      <c r="D1571" t="s">
        <v>0</v>
      </c>
      <c r="E1571" t="s">
        <v>519</v>
      </c>
      <c r="F1571" t="s">
        <v>528</v>
      </c>
      <c r="G1571" t="s">
        <v>533</v>
      </c>
      <c r="H1571" t="s">
        <v>88</v>
      </c>
      <c r="I1571" t="s">
        <v>489</v>
      </c>
      <c r="J1571" t="s">
        <v>508</v>
      </c>
      <c r="K1571">
        <v>4</v>
      </c>
    </row>
    <row r="1572" spans="1:11" x14ac:dyDescent="0.25">
      <c r="A1572" s="37" t="str">
        <f t="shared" ref="A1572:A1635" si="7">C1572</f>
        <v>NHS111PS-202324-H1</v>
      </c>
      <c r="B1572" s="37" t="str">
        <f>VLOOKUP($A1572,Refs!$J$2:$K$15,2,FALSE)</f>
        <v>Apr'23 to Sep'23</v>
      </c>
      <c r="C1572" t="s">
        <v>537</v>
      </c>
      <c r="D1572" t="s">
        <v>5</v>
      </c>
      <c r="E1572" t="s">
        <v>515</v>
      </c>
      <c r="F1572" t="s">
        <v>32</v>
      </c>
      <c r="G1572" t="s">
        <v>525</v>
      </c>
      <c r="H1572" t="s">
        <v>39</v>
      </c>
      <c r="I1572" t="s">
        <v>204</v>
      </c>
      <c r="J1572">
        <v>1</v>
      </c>
      <c r="K1572">
        <v>2421</v>
      </c>
    </row>
    <row r="1573" spans="1:11" x14ac:dyDescent="0.25">
      <c r="A1573" s="37" t="str">
        <f t="shared" si="7"/>
        <v>NHS111PS-202324-H1</v>
      </c>
      <c r="B1573" s="37" t="str">
        <f>VLOOKUP($A1573,Refs!$J$2:$K$15,2,FALSE)</f>
        <v>Apr'23 to Sep'23</v>
      </c>
      <c r="C1573" t="s">
        <v>537</v>
      </c>
      <c r="D1573" t="s">
        <v>5</v>
      </c>
      <c r="E1573" t="s">
        <v>515</v>
      </c>
      <c r="F1573" t="s">
        <v>32</v>
      </c>
      <c r="G1573" t="s">
        <v>525</v>
      </c>
      <c r="H1573" t="s">
        <v>39</v>
      </c>
      <c r="I1573" t="s">
        <v>204</v>
      </c>
      <c r="J1573">
        <v>2</v>
      </c>
      <c r="K1573">
        <v>1887</v>
      </c>
    </row>
    <row r="1574" spans="1:11" x14ac:dyDescent="0.25">
      <c r="A1574" s="37" t="str">
        <f t="shared" si="7"/>
        <v>NHS111PS-202324-H1</v>
      </c>
      <c r="B1574" s="37" t="str">
        <f>VLOOKUP($A1574,Refs!$J$2:$K$15,2,FALSE)</f>
        <v>Apr'23 to Sep'23</v>
      </c>
      <c r="C1574" t="s">
        <v>537</v>
      </c>
      <c r="D1574" t="s">
        <v>5</v>
      </c>
      <c r="E1574" t="s">
        <v>515</v>
      </c>
      <c r="F1574" t="s">
        <v>32</v>
      </c>
      <c r="G1574" t="s">
        <v>525</v>
      </c>
      <c r="H1574" t="s">
        <v>39</v>
      </c>
      <c r="I1574" t="s">
        <v>204</v>
      </c>
      <c r="J1574" t="s">
        <v>495</v>
      </c>
      <c r="K1574">
        <v>1143</v>
      </c>
    </row>
    <row r="1575" spans="1:11" x14ac:dyDescent="0.25">
      <c r="A1575" s="37" t="str">
        <f t="shared" si="7"/>
        <v>NHS111PS-202324-H1</v>
      </c>
      <c r="B1575" s="37" t="str">
        <f>VLOOKUP($A1575,Refs!$J$2:$K$15,2,FALSE)</f>
        <v>Apr'23 to Sep'23</v>
      </c>
      <c r="C1575" t="s">
        <v>537</v>
      </c>
      <c r="D1575" t="s">
        <v>5</v>
      </c>
      <c r="E1575" t="s">
        <v>515</v>
      </c>
      <c r="F1575" t="s">
        <v>32</v>
      </c>
      <c r="G1575" t="s">
        <v>525</v>
      </c>
      <c r="H1575" t="s">
        <v>39</v>
      </c>
      <c r="I1575" t="s">
        <v>204</v>
      </c>
      <c r="J1575" t="s">
        <v>496</v>
      </c>
      <c r="K1575">
        <v>257</v>
      </c>
    </row>
    <row r="1576" spans="1:11" x14ac:dyDescent="0.25">
      <c r="A1576" s="37" t="str">
        <f t="shared" si="7"/>
        <v>NHS111PS-202324-H1</v>
      </c>
      <c r="B1576" s="37" t="str">
        <f>VLOOKUP($A1576,Refs!$J$2:$K$15,2,FALSE)</f>
        <v>Apr'23 to Sep'23</v>
      </c>
      <c r="C1576" t="s">
        <v>537</v>
      </c>
      <c r="D1576" t="s">
        <v>5</v>
      </c>
      <c r="E1576" t="s">
        <v>515</v>
      </c>
      <c r="F1576" t="s">
        <v>32</v>
      </c>
      <c r="G1576" t="s">
        <v>525</v>
      </c>
      <c r="H1576" t="s">
        <v>39</v>
      </c>
      <c r="I1576" t="s">
        <v>204</v>
      </c>
      <c r="J1576" t="s">
        <v>497</v>
      </c>
      <c r="K1576">
        <v>114</v>
      </c>
    </row>
    <row r="1577" spans="1:11" x14ac:dyDescent="0.25">
      <c r="A1577" s="37" t="str">
        <f t="shared" si="7"/>
        <v>NHS111PS-202324-H1</v>
      </c>
      <c r="B1577" s="37" t="str">
        <f>VLOOKUP($A1577,Refs!$J$2:$K$15,2,FALSE)</f>
        <v>Apr'23 to Sep'23</v>
      </c>
      <c r="C1577" t="s">
        <v>537</v>
      </c>
      <c r="D1577" t="s">
        <v>5</v>
      </c>
      <c r="E1577" t="s">
        <v>515</v>
      </c>
      <c r="F1577" t="s">
        <v>32</v>
      </c>
      <c r="G1577" t="s">
        <v>525</v>
      </c>
      <c r="H1577" t="s">
        <v>39</v>
      </c>
      <c r="I1577" t="s">
        <v>204</v>
      </c>
      <c r="J1577" t="s">
        <v>498</v>
      </c>
      <c r="K1577">
        <v>153</v>
      </c>
    </row>
    <row r="1578" spans="1:11" x14ac:dyDescent="0.25">
      <c r="A1578" s="37" t="str">
        <f t="shared" si="7"/>
        <v>NHS111PS-202324-H1</v>
      </c>
      <c r="B1578" s="37" t="str">
        <f>VLOOKUP($A1578,Refs!$J$2:$K$15,2,FALSE)</f>
        <v>Apr'23 to Sep'23</v>
      </c>
      <c r="C1578" t="s">
        <v>537</v>
      </c>
      <c r="D1578" t="s">
        <v>5</v>
      </c>
      <c r="E1578" t="s">
        <v>515</v>
      </c>
      <c r="F1578" t="s">
        <v>32</v>
      </c>
      <c r="G1578" t="s">
        <v>525</v>
      </c>
      <c r="H1578" t="s">
        <v>39</v>
      </c>
      <c r="I1578" t="s">
        <v>204</v>
      </c>
      <c r="J1578" t="s">
        <v>499</v>
      </c>
      <c r="K1578">
        <v>220</v>
      </c>
    </row>
    <row r="1579" spans="1:11" x14ac:dyDescent="0.25">
      <c r="A1579" s="37" t="str">
        <f t="shared" si="7"/>
        <v>NHS111PS-202324-H1</v>
      </c>
      <c r="B1579" s="37" t="str">
        <f>VLOOKUP($A1579,Refs!$J$2:$K$15,2,FALSE)</f>
        <v>Apr'23 to Sep'23</v>
      </c>
      <c r="C1579" t="s">
        <v>537</v>
      </c>
      <c r="D1579" t="s">
        <v>5</v>
      </c>
      <c r="E1579" t="s">
        <v>515</v>
      </c>
      <c r="F1579" t="s">
        <v>32</v>
      </c>
      <c r="G1579" t="s">
        <v>525</v>
      </c>
      <c r="H1579" t="s">
        <v>39</v>
      </c>
      <c r="I1579" t="s">
        <v>204</v>
      </c>
      <c r="J1579" t="s">
        <v>500</v>
      </c>
      <c r="K1579">
        <v>0</v>
      </c>
    </row>
    <row r="1580" spans="1:11" x14ac:dyDescent="0.25">
      <c r="A1580" s="37" t="str">
        <f t="shared" si="7"/>
        <v>NHS111PS-202324-H1</v>
      </c>
      <c r="B1580" s="37" t="str">
        <f>VLOOKUP($A1580,Refs!$J$2:$K$15,2,FALSE)</f>
        <v>Apr'23 to Sep'23</v>
      </c>
      <c r="C1580" t="s">
        <v>537</v>
      </c>
      <c r="D1580" t="s">
        <v>5</v>
      </c>
      <c r="E1580" t="s">
        <v>515</v>
      </c>
      <c r="F1580" t="s">
        <v>32</v>
      </c>
      <c r="G1580" t="s">
        <v>525</v>
      </c>
      <c r="H1580" t="s">
        <v>39</v>
      </c>
      <c r="I1580" t="s">
        <v>204</v>
      </c>
      <c r="J1580" t="s">
        <v>501</v>
      </c>
      <c r="K1580">
        <v>415</v>
      </c>
    </row>
    <row r="1581" spans="1:11" x14ac:dyDescent="0.25">
      <c r="A1581" s="37" t="str">
        <f t="shared" si="7"/>
        <v>NHS111PS-202324-H1</v>
      </c>
      <c r="B1581" s="37" t="str">
        <f>VLOOKUP($A1581,Refs!$J$2:$K$15,2,FALSE)</f>
        <v>Apr'23 to Sep'23</v>
      </c>
      <c r="C1581" t="s">
        <v>537</v>
      </c>
      <c r="D1581" t="s">
        <v>5</v>
      </c>
      <c r="E1581" t="s">
        <v>515</v>
      </c>
      <c r="F1581" t="s">
        <v>32</v>
      </c>
      <c r="G1581" t="s">
        <v>525</v>
      </c>
      <c r="H1581" t="s">
        <v>39</v>
      </c>
      <c r="I1581" t="s">
        <v>204</v>
      </c>
      <c r="J1581" t="s">
        <v>502</v>
      </c>
      <c r="K1581">
        <v>359</v>
      </c>
    </row>
    <row r="1582" spans="1:11" x14ac:dyDescent="0.25">
      <c r="A1582" s="37" t="str">
        <f t="shared" si="7"/>
        <v>NHS111PS-202324-H1</v>
      </c>
      <c r="B1582" s="37" t="str">
        <f>VLOOKUP($A1582,Refs!$J$2:$K$15,2,FALSE)</f>
        <v>Apr'23 to Sep'23</v>
      </c>
      <c r="C1582" t="s">
        <v>537</v>
      </c>
      <c r="D1582" t="s">
        <v>5</v>
      </c>
      <c r="E1582" t="s">
        <v>515</v>
      </c>
      <c r="F1582" t="s">
        <v>32</v>
      </c>
      <c r="G1582" t="s">
        <v>525</v>
      </c>
      <c r="H1582" t="s">
        <v>39</v>
      </c>
      <c r="I1582" t="s">
        <v>204</v>
      </c>
      <c r="J1582" t="s">
        <v>503</v>
      </c>
      <c r="K1582">
        <v>170</v>
      </c>
    </row>
    <row r="1583" spans="1:11" x14ac:dyDescent="0.25">
      <c r="A1583" s="37" t="str">
        <f t="shared" si="7"/>
        <v>NHS111PS-202324-H1</v>
      </c>
      <c r="B1583" s="37" t="str">
        <f>VLOOKUP($A1583,Refs!$J$2:$K$15,2,FALSE)</f>
        <v>Apr'23 to Sep'23</v>
      </c>
      <c r="C1583" t="s">
        <v>537</v>
      </c>
      <c r="D1583" t="s">
        <v>5</v>
      </c>
      <c r="E1583" t="s">
        <v>515</v>
      </c>
      <c r="F1583" t="s">
        <v>32</v>
      </c>
      <c r="G1583" t="s">
        <v>525</v>
      </c>
      <c r="H1583" t="s">
        <v>39</v>
      </c>
      <c r="I1583" t="s">
        <v>204</v>
      </c>
      <c r="J1583" t="s">
        <v>504</v>
      </c>
      <c r="K1583">
        <v>585</v>
      </c>
    </row>
    <row r="1584" spans="1:11" x14ac:dyDescent="0.25">
      <c r="A1584" s="37" t="str">
        <f t="shared" si="7"/>
        <v>NHS111PS-202324-H1</v>
      </c>
      <c r="B1584" s="37" t="str">
        <f>VLOOKUP($A1584,Refs!$J$2:$K$15,2,FALSE)</f>
        <v>Apr'23 to Sep'23</v>
      </c>
      <c r="C1584" t="s">
        <v>537</v>
      </c>
      <c r="D1584" t="s">
        <v>5</v>
      </c>
      <c r="E1584" t="s">
        <v>515</v>
      </c>
      <c r="F1584" t="s">
        <v>32</v>
      </c>
      <c r="G1584" t="s">
        <v>525</v>
      </c>
      <c r="H1584" t="s">
        <v>39</v>
      </c>
      <c r="I1584" t="s">
        <v>204</v>
      </c>
      <c r="J1584" t="s">
        <v>505</v>
      </c>
      <c r="K1584">
        <v>113</v>
      </c>
    </row>
    <row r="1585" spans="1:11" x14ac:dyDescent="0.25">
      <c r="A1585" s="37" t="str">
        <f t="shared" si="7"/>
        <v>NHS111PS-202324-H1</v>
      </c>
      <c r="B1585" s="37" t="str">
        <f>VLOOKUP($A1585,Refs!$J$2:$K$15,2,FALSE)</f>
        <v>Apr'23 to Sep'23</v>
      </c>
      <c r="C1585" t="s">
        <v>537</v>
      </c>
      <c r="D1585" t="s">
        <v>5</v>
      </c>
      <c r="E1585" t="s">
        <v>515</v>
      </c>
      <c r="F1585" t="s">
        <v>32</v>
      </c>
      <c r="G1585" t="s">
        <v>525</v>
      </c>
      <c r="H1585" t="s">
        <v>39</v>
      </c>
      <c r="I1585" t="s">
        <v>204</v>
      </c>
      <c r="J1585" t="s">
        <v>506</v>
      </c>
      <c r="K1585">
        <v>75</v>
      </c>
    </row>
    <row r="1586" spans="1:11" x14ac:dyDescent="0.25">
      <c r="A1586" s="37" t="str">
        <f t="shared" si="7"/>
        <v>NHS111PS-202324-H1</v>
      </c>
      <c r="B1586" s="37" t="str">
        <f>VLOOKUP($A1586,Refs!$J$2:$K$15,2,FALSE)</f>
        <v>Apr'23 to Sep'23</v>
      </c>
      <c r="C1586" t="s">
        <v>537</v>
      </c>
      <c r="D1586" t="s">
        <v>5</v>
      </c>
      <c r="E1586" t="s">
        <v>515</v>
      </c>
      <c r="F1586" t="s">
        <v>32</v>
      </c>
      <c r="G1586" t="s">
        <v>525</v>
      </c>
      <c r="H1586" t="s">
        <v>39</v>
      </c>
      <c r="I1586" t="s">
        <v>204</v>
      </c>
      <c r="J1586" t="s">
        <v>507</v>
      </c>
      <c r="K1586">
        <v>151</v>
      </c>
    </row>
    <row r="1587" spans="1:11" x14ac:dyDescent="0.25">
      <c r="A1587" s="37" t="str">
        <f t="shared" si="7"/>
        <v>NHS111PS-202324-H1</v>
      </c>
      <c r="B1587" s="37" t="str">
        <f>VLOOKUP($A1587,Refs!$J$2:$K$15,2,FALSE)</f>
        <v>Apr'23 to Sep'23</v>
      </c>
      <c r="C1587" t="s">
        <v>537</v>
      </c>
      <c r="D1587" t="s">
        <v>5</v>
      </c>
      <c r="E1587" t="s">
        <v>515</v>
      </c>
      <c r="F1587" t="s">
        <v>32</v>
      </c>
      <c r="G1587" t="s">
        <v>525</v>
      </c>
      <c r="H1587" t="s">
        <v>39</v>
      </c>
      <c r="I1587" t="s">
        <v>204</v>
      </c>
      <c r="J1587" t="s">
        <v>508</v>
      </c>
      <c r="K1587">
        <v>19</v>
      </c>
    </row>
    <row r="1588" spans="1:11" x14ac:dyDescent="0.25">
      <c r="A1588" s="37" t="str">
        <f t="shared" si="7"/>
        <v>NHS111PS-202324-H1</v>
      </c>
      <c r="B1588" s="37" t="str">
        <f>VLOOKUP($A1588,Refs!$J$2:$K$15,2,FALSE)</f>
        <v>Apr'23 to Sep'23</v>
      </c>
      <c r="C1588" t="s">
        <v>537</v>
      </c>
      <c r="D1588" t="s">
        <v>5</v>
      </c>
      <c r="E1588" t="s">
        <v>515</v>
      </c>
      <c r="F1588" t="s">
        <v>23</v>
      </c>
      <c r="G1588" t="s">
        <v>526</v>
      </c>
      <c r="H1588" t="s">
        <v>24</v>
      </c>
      <c r="I1588" t="s">
        <v>92</v>
      </c>
      <c r="J1588">
        <v>1</v>
      </c>
      <c r="K1588">
        <v>1500</v>
      </c>
    </row>
    <row r="1589" spans="1:11" x14ac:dyDescent="0.25">
      <c r="A1589" s="37" t="str">
        <f t="shared" si="7"/>
        <v>NHS111PS-202324-H1</v>
      </c>
      <c r="B1589" s="37" t="str">
        <f>VLOOKUP($A1589,Refs!$J$2:$K$15,2,FALSE)</f>
        <v>Apr'23 to Sep'23</v>
      </c>
      <c r="C1589" t="s">
        <v>537</v>
      </c>
      <c r="D1589" t="s">
        <v>5</v>
      </c>
      <c r="E1589" t="s">
        <v>515</v>
      </c>
      <c r="F1589" t="s">
        <v>23</v>
      </c>
      <c r="G1589" t="s">
        <v>526</v>
      </c>
      <c r="H1589" t="s">
        <v>24</v>
      </c>
      <c r="I1589" t="s">
        <v>92</v>
      </c>
      <c r="J1589">
        <v>2</v>
      </c>
      <c r="K1589">
        <v>98</v>
      </c>
    </row>
    <row r="1590" spans="1:11" x14ac:dyDescent="0.25">
      <c r="A1590" s="37" t="str">
        <f t="shared" si="7"/>
        <v>NHS111PS-202324-H1</v>
      </c>
      <c r="B1590" s="37" t="str">
        <f>VLOOKUP($A1590,Refs!$J$2:$K$15,2,FALSE)</f>
        <v>Apr'23 to Sep'23</v>
      </c>
      <c r="C1590" t="s">
        <v>537</v>
      </c>
      <c r="D1590" t="s">
        <v>5</v>
      </c>
      <c r="E1590" t="s">
        <v>515</v>
      </c>
      <c r="F1590" t="s">
        <v>23</v>
      </c>
      <c r="G1590" t="s">
        <v>526</v>
      </c>
      <c r="H1590" t="s">
        <v>24</v>
      </c>
      <c r="I1590" t="s">
        <v>92</v>
      </c>
      <c r="J1590" t="s">
        <v>495</v>
      </c>
      <c r="K1590">
        <v>66</v>
      </c>
    </row>
    <row r="1591" spans="1:11" x14ac:dyDescent="0.25">
      <c r="A1591" s="37" t="str">
        <f t="shared" si="7"/>
        <v>NHS111PS-202324-H1</v>
      </c>
      <c r="B1591" s="37" t="str">
        <f>VLOOKUP($A1591,Refs!$J$2:$K$15,2,FALSE)</f>
        <v>Apr'23 to Sep'23</v>
      </c>
      <c r="C1591" t="s">
        <v>537</v>
      </c>
      <c r="D1591" t="s">
        <v>5</v>
      </c>
      <c r="E1591" t="s">
        <v>515</v>
      </c>
      <c r="F1591" t="s">
        <v>23</v>
      </c>
      <c r="G1591" t="s">
        <v>526</v>
      </c>
      <c r="H1591" t="s">
        <v>24</v>
      </c>
      <c r="I1591" t="s">
        <v>92</v>
      </c>
      <c r="J1591" t="s">
        <v>496</v>
      </c>
      <c r="K1591">
        <v>17</v>
      </c>
    </row>
    <row r="1592" spans="1:11" x14ac:dyDescent="0.25">
      <c r="A1592" s="37" t="str">
        <f t="shared" si="7"/>
        <v>NHS111PS-202324-H1</v>
      </c>
      <c r="B1592" s="37" t="str">
        <f>VLOOKUP($A1592,Refs!$J$2:$K$15,2,FALSE)</f>
        <v>Apr'23 to Sep'23</v>
      </c>
      <c r="C1592" t="s">
        <v>537</v>
      </c>
      <c r="D1592" t="s">
        <v>5</v>
      </c>
      <c r="E1592" t="s">
        <v>515</v>
      </c>
      <c r="F1592" t="s">
        <v>23</v>
      </c>
      <c r="G1592" t="s">
        <v>526</v>
      </c>
      <c r="H1592" t="s">
        <v>24</v>
      </c>
      <c r="I1592" t="s">
        <v>92</v>
      </c>
      <c r="J1592" t="s">
        <v>497</v>
      </c>
      <c r="K1592">
        <v>5</v>
      </c>
    </row>
    <row r="1593" spans="1:11" x14ac:dyDescent="0.25">
      <c r="A1593" s="37" t="str">
        <f t="shared" si="7"/>
        <v>NHS111PS-202324-H1</v>
      </c>
      <c r="B1593" s="37" t="str">
        <f>VLOOKUP($A1593,Refs!$J$2:$K$15,2,FALSE)</f>
        <v>Apr'23 to Sep'23</v>
      </c>
      <c r="C1593" t="s">
        <v>537</v>
      </c>
      <c r="D1593" t="s">
        <v>5</v>
      </c>
      <c r="E1593" t="s">
        <v>515</v>
      </c>
      <c r="F1593" t="s">
        <v>23</v>
      </c>
      <c r="G1593" t="s">
        <v>526</v>
      </c>
      <c r="H1593" t="s">
        <v>24</v>
      </c>
      <c r="I1593" t="s">
        <v>92</v>
      </c>
      <c r="J1593" t="s">
        <v>498</v>
      </c>
      <c r="K1593">
        <v>2</v>
      </c>
    </row>
    <row r="1594" spans="1:11" x14ac:dyDescent="0.25">
      <c r="A1594" s="37" t="str">
        <f t="shared" si="7"/>
        <v>NHS111PS-202324-H1</v>
      </c>
      <c r="B1594" s="37" t="str">
        <f>VLOOKUP($A1594,Refs!$J$2:$K$15,2,FALSE)</f>
        <v>Apr'23 to Sep'23</v>
      </c>
      <c r="C1594" t="s">
        <v>537</v>
      </c>
      <c r="D1594" t="s">
        <v>5</v>
      </c>
      <c r="E1594" t="s">
        <v>515</v>
      </c>
      <c r="F1594" t="s">
        <v>23</v>
      </c>
      <c r="G1594" t="s">
        <v>526</v>
      </c>
      <c r="H1594" t="s">
        <v>24</v>
      </c>
      <c r="I1594" t="s">
        <v>92</v>
      </c>
      <c r="J1594" t="s">
        <v>499</v>
      </c>
      <c r="K1594">
        <v>7</v>
      </c>
    </row>
    <row r="1595" spans="1:11" x14ac:dyDescent="0.25">
      <c r="A1595" s="37" t="str">
        <f t="shared" si="7"/>
        <v>NHS111PS-202324-H1</v>
      </c>
      <c r="B1595" s="37" t="str">
        <f>VLOOKUP($A1595,Refs!$J$2:$K$15,2,FALSE)</f>
        <v>Apr'23 to Sep'23</v>
      </c>
      <c r="C1595" t="s">
        <v>537</v>
      </c>
      <c r="D1595" t="s">
        <v>5</v>
      </c>
      <c r="E1595" t="s">
        <v>515</v>
      </c>
      <c r="F1595" t="s">
        <v>23</v>
      </c>
      <c r="G1595" t="s">
        <v>526</v>
      </c>
      <c r="H1595" t="s">
        <v>24</v>
      </c>
      <c r="I1595" t="s">
        <v>92</v>
      </c>
      <c r="J1595" t="s">
        <v>500</v>
      </c>
      <c r="K1595">
        <v>1</v>
      </c>
    </row>
    <row r="1596" spans="1:11" x14ac:dyDescent="0.25">
      <c r="A1596" s="37" t="str">
        <f t="shared" si="7"/>
        <v>NHS111PS-202324-H1</v>
      </c>
      <c r="B1596" s="37" t="str">
        <f>VLOOKUP($A1596,Refs!$J$2:$K$15,2,FALSE)</f>
        <v>Apr'23 to Sep'23</v>
      </c>
      <c r="C1596" t="s">
        <v>537</v>
      </c>
      <c r="D1596" t="s">
        <v>5</v>
      </c>
      <c r="E1596" t="s">
        <v>515</v>
      </c>
      <c r="F1596" t="s">
        <v>23</v>
      </c>
      <c r="G1596" t="s">
        <v>526</v>
      </c>
      <c r="H1596" t="s">
        <v>24</v>
      </c>
      <c r="I1596" t="s">
        <v>92</v>
      </c>
      <c r="J1596" t="s">
        <v>501</v>
      </c>
      <c r="K1596">
        <v>31</v>
      </c>
    </row>
    <row r="1597" spans="1:11" x14ac:dyDescent="0.25">
      <c r="A1597" s="37" t="str">
        <f t="shared" si="7"/>
        <v>NHS111PS-202324-H1</v>
      </c>
      <c r="B1597" s="37" t="str">
        <f>VLOOKUP($A1597,Refs!$J$2:$K$15,2,FALSE)</f>
        <v>Apr'23 to Sep'23</v>
      </c>
      <c r="C1597" t="s">
        <v>537</v>
      </c>
      <c r="D1597" t="s">
        <v>5</v>
      </c>
      <c r="E1597" t="s">
        <v>515</v>
      </c>
      <c r="F1597" t="s">
        <v>23</v>
      </c>
      <c r="G1597" t="s">
        <v>526</v>
      </c>
      <c r="H1597" t="s">
        <v>24</v>
      </c>
      <c r="I1597" t="s">
        <v>92</v>
      </c>
      <c r="J1597" t="s">
        <v>502</v>
      </c>
      <c r="K1597">
        <v>12</v>
      </c>
    </row>
    <row r="1598" spans="1:11" x14ac:dyDescent="0.25">
      <c r="A1598" s="37" t="str">
        <f t="shared" si="7"/>
        <v>NHS111PS-202324-H1</v>
      </c>
      <c r="B1598" s="37" t="str">
        <f>VLOOKUP($A1598,Refs!$J$2:$K$15,2,FALSE)</f>
        <v>Apr'23 to Sep'23</v>
      </c>
      <c r="C1598" t="s">
        <v>537</v>
      </c>
      <c r="D1598" t="s">
        <v>5</v>
      </c>
      <c r="E1598" t="s">
        <v>515</v>
      </c>
      <c r="F1598" t="s">
        <v>23</v>
      </c>
      <c r="G1598" t="s">
        <v>526</v>
      </c>
      <c r="H1598" t="s">
        <v>24</v>
      </c>
      <c r="I1598" t="s">
        <v>92</v>
      </c>
      <c r="J1598" t="s">
        <v>503</v>
      </c>
      <c r="K1598">
        <v>11</v>
      </c>
    </row>
    <row r="1599" spans="1:11" x14ac:dyDescent="0.25">
      <c r="A1599" s="37" t="str">
        <f t="shared" si="7"/>
        <v>NHS111PS-202324-H1</v>
      </c>
      <c r="B1599" s="37" t="str">
        <f>VLOOKUP($A1599,Refs!$J$2:$K$15,2,FALSE)</f>
        <v>Apr'23 to Sep'23</v>
      </c>
      <c r="C1599" t="s">
        <v>537</v>
      </c>
      <c r="D1599" t="s">
        <v>5</v>
      </c>
      <c r="E1599" t="s">
        <v>515</v>
      </c>
      <c r="F1599" t="s">
        <v>23</v>
      </c>
      <c r="G1599" t="s">
        <v>526</v>
      </c>
      <c r="H1599" t="s">
        <v>24</v>
      </c>
      <c r="I1599" t="s">
        <v>92</v>
      </c>
      <c r="J1599" t="s">
        <v>504</v>
      </c>
      <c r="K1599">
        <v>33</v>
      </c>
    </row>
    <row r="1600" spans="1:11" x14ac:dyDescent="0.25">
      <c r="A1600" s="37" t="str">
        <f t="shared" si="7"/>
        <v>NHS111PS-202324-H1</v>
      </c>
      <c r="B1600" s="37" t="str">
        <f>VLOOKUP($A1600,Refs!$J$2:$K$15,2,FALSE)</f>
        <v>Apr'23 to Sep'23</v>
      </c>
      <c r="C1600" t="s">
        <v>537</v>
      </c>
      <c r="D1600" t="s">
        <v>5</v>
      </c>
      <c r="E1600" t="s">
        <v>515</v>
      </c>
      <c r="F1600" t="s">
        <v>23</v>
      </c>
      <c r="G1600" t="s">
        <v>526</v>
      </c>
      <c r="H1600" t="s">
        <v>24</v>
      </c>
      <c r="I1600" t="s">
        <v>92</v>
      </c>
      <c r="J1600" t="s">
        <v>505</v>
      </c>
      <c r="K1600">
        <v>5</v>
      </c>
    </row>
    <row r="1601" spans="1:11" x14ac:dyDescent="0.25">
      <c r="A1601" s="37" t="str">
        <f t="shared" si="7"/>
        <v>NHS111PS-202324-H1</v>
      </c>
      <c r="B1601" s="37" t="str">
        <f>VLOOKUP($A1601,Refs!$J$2:$K$15,2,FALSE)</f>
        <v>Apr'23 to Sep'23</v>
      </c>
      <c r="C1601" t="s">
        <v>537</v>
      </c>
      <c r="D1601" t="s">
        <v>5</v>
      </c>
      <c r="E1601" t="s">
        <v>515</v>
      </c>
      <c r="F1601" t="s">
        <v>23</v>
      </c>
      <c r="G1601" t="s">
        <v>526</v>
      </c>
      <c r="H1601" t="s">
        <v>24</v>
      </c>
      <c r="I1601" t="s">
        <v>92</v>
      </c>
      <c r="J1601" t="s">
        <v>506</v>
      </c>
      <c r="K1601">
        <v>3</v>
      </c>
    </row>
    <row r="1602" spans="1:11" x14ac:dyDescent="0.25">
      <c r="A1602" s="37" t="str">
        <f t="shared" si="7"/>
        <v>NHS111PS-202324-H1</v>
      </c>
      <c r="B1602" s="37" t="str">
        <f>VLOOKUP($A1602,Refs!$J$2:$K$15,2,FALSE)</f>
        <v>Apr'23 to Sep'23</v>
      </c>
      <c r="C1602" t="s">
        <v>537</v>
      </c>
      <c r="D1602" t="s">
        <v>5</v>
      </c>
      <c r="E1602" t="s">
        <v>515</v>
      </c>
      <c r="F1602" t="s">
        <v>23</v>
      </c>
      <c r="G1602" t="s">
        <v>526</v>
      </c>
      <c r="H1602" t="s">
        <v>24</v>
      </c>
      <c r="I1602" t="s">
        <v>92</v>
      </c>
      <c r="J1602" t="s">
        <v>507</v>
      </c>
      <c r="K1602">
        <v>12</v>
      </c>
    </row>
    <row r="1603" spans="1:11" x14ac:dyDescent="0.25">
      <c r="A1603" s="37" t="str">
        <f t="shared" si="7"/>
        <v>NHS111PS-202324-H1</v>
      </c>
      <c r="B1603" s="37" t="str">
        <f>VLOOKUP($A1603,Refs!$J$2:$K$15,2,FALSE)</f>
        <v>Apr'23 to Sep'23</v>
      </c>
      <c r="C1603" t="s">
        <v>537</v>
      </c>
      <c r="D1603" t="s">
        <v>5</v>
      </c>
      <c r="E1603" t="s">
        <v>515</v>
      </c>
      <c r="F1603" t="s">
        <v>23</v>
      </c>
      <c r="G1603" t="s">
        <v>526</v>
      </c>
      <c r="H1603" t="s">
        <v>24</v>
      </c>
      <c r="I1603" t="s">
        <v>92</v>
      </c>
      <c r="J1603" t="s">
        <v>508</v>
      </c>
      <c r="K1603">
        <v>0</v>
      </c>
    </row>
    <row r="1604" spans="1:11" x14ac:dyDescent="0.25">
      <c r="A1604" s="37" t="str">
        <f t="shared" si="7"/>
        <v>NHS111PS-202324-H1</v>
      </c>
      <c r="B1604" s="37" t="str">
        <f>VLOOKUP($A1604,Refs!$J$2:$K$15,2,FALSE)</f>
        <v>Apr'23 to Sep'23</v>
      </c>
      <c r="C1604" t="s">
        <v>537</v>
      </c>
      <c r="D1604" t="s">
        <v>5</v>
      </c>
      <c r="E1604" t="s">
        <v>515</v>
      </c>
      <c r="F1604" t="s">
        <v>23</v>
      </c>
      <c r="G1604" t="s">
        <v>526</v>
      </c>
      <c r="H1604" t="s">
        <v>31</v>
      </c>
      <c r="I1604" t="s">
        <v>93</v>
      </c>
      <c r="J1604">
        <v>1</v>
      </c>
      <c r="K1604">
        <v>1500</v>
      </c>
    </row>
    <row r="1605" spans="1:11" x14ac:dyDescent="0.25">
      <c r="A1605" s="37" t="str">
        <f t="shared" si="7"/>
        <v>NHS111PS-202324-H1</v>
      </c>
      <c r="B1605" s="37" t="str">
        <f>VLOOKUP($A1605,Refs!$J$2:$K$15,2,FALSE)</f>
        <v>Apr'23 to Sep'23</v>
      </c>
      <c r="C1605" t="s">
        <v>537</v>
      </c>
      <c r="D1605" t="s">
        <v>5</v>
      </c>
      <c r="E1605" t="s">
        <v>515</v>
      </c>
      <c r="F1605" t="s">
        <v>23</v>
      </c>
      <c r="G1605" t="s">
        <v>526</v>
      </c>
      <c r="H1605" t="s">
        <v>31</v>
      </c>
      <c r="I1605" t="s">
        <v>93</v>
      </c>
      <c r="J1605">
        <v>2</v>
      </c>
      <c r="K1605">
        <v>101</v>
      </c>
    </row>
    <row r="1606" spans="1:11" x14ac:dyDescent="0.25">
      <c r="A1606" s="37" t="str">
        <f t="shared" si="7"/>
        <v>NHS111PS-202324-H1</v>
      </c>
      <c r="B1606" s="37" t="str">
        <f>VLOOKUP($A1606,Refs!$J$2:$K$15,2,FALSE)</f>
        <v>Apr'23 to Sep'23</v>
      </c>
      <c r="C1606" t="s">
        <v>537</v>
      </c>
      <c r="D1606" t="s">
        <v>5</v>
      </c>
      <c r="E1606" t="s">
        <v>515</v>
      </c>
      <c r="F1606" t="s">
        <v>23</v>
      </c>
      <c r="G1606" t="s">
        <v>526</v>
      </c>
      <c r="H1606" t="s">
        <v>31</v>
      </c>
      <c r="I1606" t="s">
        <v>93</v>
      </c>
      <c r="J1606" t="s">
        <v>495</v>
      </c>
      <c r="K1606">
        <v>66</v>
      </c>
    </row>
    <row r="1607" spans="1:11" x14ac:dyDescent="0.25">
      <c r="A1607" s="37" t="str">
        <f t="shared" si="7"/>
        <v>NHS111PS-202324-H1</v>
      </c>
      <c r="B1607" s="37" t="str">
        <f>VLOOKUP($A1607,Refs!$J$2:$K$15,2,FALSE)</f>
        <v>Apr'23 to Sep'23</v>
      </c>
      <c r="C1607" t="s">
        <v>537</v>
      </c>
      <c r="D1607" t="s">
        <v>5</v>
      </c>
      <c r="E1607" t="s">
        <v>515</v>
      </c>
      <c r="F1607" t="s">
        <v>23</v>
      </c>
      <c r="G1607" t="s">
        <v>526</v>
      </c>
      <c r="H1607" t="s">
        <v>31</v>
      </c>
      <c r="I1607" t="s">
        <v>93</v>
      </c>
      <c r="J1607" t="s">
        <v>496</v>
      </c>
      <c r="K1607">
        <v>21</v>
      </c>
    </row>
    <row r="1608" spans="1:11" x14ac:dyDescent="0.25">
      <c r="A1608" s="37" t="str">
        <f t="shared" si="7"/>
        <v>NHS111PS-202324-H1</v>
      </c>
      <c r="B1608" s="37" t="str">
        <f>VLOOKUP($A1608,Refs!$J$2:$K$15,2,FALSE)</f>
        <v>Apr'23 to Sep'23</v>
      </c>
      <c r="C1608" t="s">
        <v>537</v>
      </c>
      <c r="D1608" t="s">
        <v>5</v>
      </c>
      <c r="E1608" t="s">
        <v>515</v>
      </c>
      <c r="F1608" t="s">
        <v>23</v>
      </c>
      <c r="G1608" t="s">
        <v>526</v>
      </c>
      <c r="H1608" t="s">
        <v>31</v>
      </c>
      <c r="I1608" t="s">
        <v>93</v>
      </c>
      <c r="J1608" t="s">
        <v>497</v>
      </c>
      <c r="K1608">
        <v>6</v>
      </c>
    </row>
    <row r="1609" spans="1:11" x14ac:dyDescent="0.25">
      <c r="A1609" s="37" t="str">
        <f t="shared" si="7"/>
        <v>NHS111PS-202324-H1</v>
      </c>
      <c r="B1609" s="37" t="str">
        <f>VLOOKUP($A1609,Refs!$J$2:$K$15,2,FALSE)</f>
        <v>Apr'23 to Sep'23</v>
      </c>
      <c r="C1609" t="s">
        <v>537</v>
      </c>
      <c r="D1609" t="s">
        <v>5</v>
      </c>
      <c r="E1609" t="s">
        <v>515</v>
      </c>
      <c r="F1609" t="s">
        <v>23</v>
      </c>
      <c r="G1609" t="s">
        <v>526</v>
      </c>
      <c r="H1609" t="s">
        <v>31</v>
      </c>
      <c r="I1609" t="s">
        <v>93</v>
      </c>
      <c r="J1609" t="s">
        <v>498</v>
      </c>
      <c r="K1609">
        <v>5</v>
      </c>
    </row>
    <row r="1610" spans="1:11" x14ac:dyDescent="0.25">
      <c r="A1610" s="37" t="str">
        <f t="shared" si="7"/>
        <v>NHS111PS-202324-H1</v>
      </c>
      <c r="B1610" s="37" t="str">
        <f>VLOOKUP($A1610,Refs!$J$2:$K$15,2,FALSE)</f>
        <v>Apr'23 to Sep'23</v>
      </c>
      <c r="C1610" t="s">
        <v>537</v>
      </c>
      <c r="D1610" t="s">
        <v>5</v>
      </c>
      <c r="E1610" t="s">
        <v>515</v>
      </c>
      <c r="F1610" t="s">
        <v>23</v>
      </c>
      <c r="G1610" t="s">
        <v>526</v>
      </c>
      <c r="H1610" t="s">
        <v>31</v>
      </c>
      <c r="I1610" t="s">
        <v>93</v>
      </c>
      <c r="J1610" t="s">
        <v>499</v>
      </c>
      <c r="K1610">
        <v>3</v>
      </c>
    </row>
    <row r="1611" spans="1:11" x14ac:dyDescent="0.25">
      <c r="A1611" s="37" t="str">
        <f t="shared" si="7"/>
        <v>NHS111PS-202324-H1</v>
      </c>
      <c r="B1611" s="37" t="str">
        <f>VLOOKUP($A1611,Refs!$J$2:$K$15,2,FALSE)</f>
        <v>Apr'23 to Sep'23</v>
      </c>
      <c r="C1611" t="s">
        <v>537</v>
      </c>
      <c r="D1611" t="s">
        <v>5</v>
      </c>
      <c r="E1611" t="s">
        <v>515</v>
      </c>
      <c r="F1611" t="s">
        <v>23</v>
      </c>
      <c r="G1611" t="s">
        <v>526</v>
      </c>
      <c r="H1611" t="s">
        <v>31</v>
      </c>
      <c r="I1611" t="s">
        <v>93</v>
      </c>
      <c r="J1611" t="s">
        <v>500</v>
      </c>
      <c r="K1611">
        <v>0</v>
      </c>
    </row>
    <row r="1612" spans="1:11" x14ac:dyDescent="0.25">
      <c r="A1612" s="37" t="str">
        <f t="shared" si="7"/>
        <v>NHS111PS-202324-H1</v>
      </c>
      <c r="B1612" s="37" t="str">
        <f>VLOOKUP($A1612,Refs!$J$2:$K$15,2,FALSE)</f>
        <v>Apr'23 to Sep'23</v>
      </c>
      <c r="C1612" t="s">
        <v>537</v>
      </c>
      <c r="D1612" t="s">
        <v>5</v>
      </c>
      <c r="E1612" t="s">
        <v>515</v>
      </c>
      <c r="F1612" t="s">
        <v>23</v>
      </c>
      <c r="G1612" t="s">
        <v>526</v>
      </c>
      <c r="H1612" t="s">
        <v>31</v>
      </c>
      <c r="I1612" t="s">
        <v>93</v>
      </c>
      <c r="J1612" t="s">
        <v>501</v>
      </c>
      <c r="K1612">
        <v>29</v>
      </c>
    </row>
    <row r="1613" spans="1:11" x14ac:dyDescent="0.25">
      <c r="A1613" s="37" t="str">
        <f t="shared" si="7"/>
        <v>NHS111PS-202324-H1</v>
      </c>
      <c r="B1613" s="37" t="str">
        <f>VLOOKUP($A1613,Refs!$J$2:$K$15,2,FALSE)</f>
        <v>Apr'23 to Sep'23</v>
      </c>
      <c r="C1613" t="s">
        <v>537</v>
      </c>
      <c r="D1613" t="s">
        <v>5</v>
      </c>
      <c r="E1613" t="s">
        <v>515</v>
      </c>
      <c r="F1613" t="s">
        <v>23</v>
      </c>
      <c r="G1613" t="s">
        <v>526</v>
      </c>
      <c r="H1613" t="s">
        <v>31</v>
      </c>
      <c r="I1613" t="s">
        <v>93</v>
      </c>
      <c r="J1613" t="s">
        <v>502</v>
      </c>
      <c r="K1613">
        <v>18</v>
      </c>
    </row>
    <row r="1614" spans="1:11" x14ac:dyDescent="0.25">
      <c r="A1614" s="37" t="str">
        <f t="shared" si="7"/>
        <v>NHS111PS-202324-H1</v>
      </c>
      <c r="B1614" s="37" t="str">
        <f>VLOOKUP($A1614,Refs!$J$2:$K$15,2,FALSE)</f>
        <v>Apr'23 to Sep'23</v>
      </c>
      <c r="C1614" t="s">
        <v>537</v>
      </c>
      <c r="D1614" t="s">
        <v>5</v>
      </c>
      <c r="E1614" t="s">
        <v>515</v>
      </c>
      <c r="F1614" t="s">
        <v>23</v>
      </c>
      <c r="G1614" t="s">
        <v>526</v>
      </c>
      <c r="H1614" t="s">
        <v>31</v>
      </c>
      <c r="I1614" t="s">
        <v>93</v>
      </c>
      <c r="J1614" t="s">
        <v>503</v>
      </c>
      <c r="K1614">
        <v>20</v>
      </c>
    </row>
    <row r="1615" spans="1:11" x14ac:dyDescent="0.25">
      <c r="A1615" s="37" t="str">
        <f t="shared" si="7"/>
        <v>NHS111PS-202324-H1</v>
      </c>
      <c r="B1615" s="37" t="str">
        <f>VLOOKUP($A1615,Refs!$J$2:$K$15,2,FALSE)</f>
        <v>Apr'23 to Sep'23</v>
      </c>
      <c r="C1615" t="s">
        <v>537</v>
      </c>
      <c r="D1615" t="s">
        <v>5</v>
      </c>
      <c r="E1615" t="s">
        <v>515</v>
      </c>
      <c r="F1615" t="s">
        <v>23</v>
      </c>
      <c r="G1615" t="s">
        <v>526</v>
      </c>
      <c r="H1615" t="s">
        <v>31</v>
      </c>
      <c r="I1615" t="s">
        <v>93</v>
      </c>
      <c r="J1615" t="s">
        <v>504</v>
      </c>
      <c r="K1615">
        <v>32</v>
      </c>
    </row>
    <row r="1616" spans="1:11" x14ac:dyDescent="0.25">
      <c r="A1616" s="37" t="str">
        <f t="shared" si="7"/>
        <v>NHS111PS-202324-H1</v>
      </c>
      <c r="B1616" s="37" t="str">
        <f>VLOOKUP($A1616,Refs!$J$2:$K$15,2,FALSE)</f>
        <v>Apr'23 to Sep'23</v>
      </c>
      <c r="C1616" t="s">
        <v>537</v>
      </c>
      <c r="D1616" t="s">
        <v>5</v>
      </c>
      <c r="E1616" t="s">
        <v>515</v>
      </c>
      <c r="F1616" t="s">
        <v>23</v>
      </c>
      <c r="G1616" t="s">
        <v>526</v>
      </c>
      <c r="H1616" t="s">
        <v>31</v>
      </c>
      <c r="I1616" t="s">
        <v>93</v>
      </c>
      <c r="J1616" t="s">
        <v>505</v>
      </c>
      <c r="K1616">
        <v>3</v>
      </c>
    </row>
    <row r="1617" spans="1:11" x14ac:dyDescent="0.25">
      <c r="A1617" s="37" t="str">
        <f t="shared" si="7"/>
        <v>NHS111PS-202324-H1</v>
      </c>
      <c r="B1617" s="37" t="str">
        <f>VLOOKUP($A1617,Refs!$J$2:$K$15,2,FALSE)</f>
        <v>Apr'23 to Sep'23</v>
      </c>
      <c r="C1617" t="s">
        <v>537</v>
      </c>
      <c r="D1617" t="s">
        <v>5</v>
      </c>
      <c r="E1617" t="s">
        <v>515</v>
      </c>
      <c r="F1617" t="s">
        <v>23</v>
      </c>
      <c r="G1617" t="s">
        <v>526</v>
      </c>
      <c r="H1617" t="s">
        <v>31</v>
      </c>
      <c r="I1617" t="s">
        <v>93</v>
      </c>
      <c r="J1617" t="s">
        <v>506</v>
      </c>
      <c r="K1617">
        <v>1</v>
      </c>
    </row>
    <row r="1618" spans="1:11" x14ac:dyDescent="0.25">
      <c r="A1618" s="37" t="str">
        <f t="shared" si="7"/>
        <v>NHS111PS-202324-H1</v>
      </c>
      <c r="B1618" s="37" t="str">
        <f>VLOOKUP($A1618,Refs!$J$2:$K$15,2,FALSE)</f>
        <v>Apr'23 to Sep'23</v>
      </c>
      <c r="C1618" t="s">
        <v>537</v>
      </c>
      <c r="D1618" t="s">
        <v>5</v>
      </c>
      <c r="E1618" t="s">
        <v>515</v>
      </c>
      <c r="F1618" t="s">
        <v>23</v>
      </c>
      <c r="G1618" t="s">
        <v>526</v>
      </c>
      <c r="H1618" t="s">
        <v>31</v>
      </c>
      <c r="I1618" t="s">
        <v>93</v>
      </c>
      <c r="J1618" t="s">
        <v>507</v>
      </c>
      <c r="K1618">
        <v>5</v>
      </c>
    </row>
    <row r="1619" spans="1:11" x14ac:dyDescent="0.25">
      <c r="A1619" s="37" t="str">
        <f t="shared" si="7"/>
        <v>NHS111PS-202324-H1</v>
      </c>
      <c r="B1619" s="37" t="str">
        <f>VLOOKUP($A1619,Refs!$J$2:$K$15,2,FALSE)</f>
        <v>Apr'23 to Sep'23</v>
      </c>
      <c r="C1619" t="s">
        <v>537</v>
      </c>
      <c r="D1619" t="s">
        <v>5</v>
      </c>
      <c r="E1619" t="s">
        <v>515</v>
      </c>
      <c r="F1619" t="s">
        <v>23</v>
      </c>
      <c r="G1619" t="s">
        <v>526</v>
      </c>
      <c r="H1619" t="s">
        <v>31</v>
      </c>
      <c r="I1619" t="s">
        <v>93</v>
      </c>
      <c r="J1619" t="s">
        <v>508</v>
      </c>
      <c r="K1619">
        <v>0</v>
      </c>
    </row>
    <row r="1620" spans="1:11" x14ac:dyDescent="0.25">
      <c r="A1620" s="37" t="str">
        <f t="shared" si="7"/>
        <v>NHS111PS-202324-H1</v>
      </c>
      <c r="B1620" s="37" t="str">
        <f>VLOOKUP($A1620,Refs!$J$2:$K$15,2,FALSE)</f>
        <v>Apr'23 to Sep'23</v>
      </c>
      <c r="C1620" t="s">
        <v>537</v>
      </c>
      <c r="D1620" t="s">
        <v>11</v>
      </c>
      <c r="E1620" t="s">
        <v>514</v>
      </c>
      <c r="F1620" t="s">
        <v>12</v>
      </c>
      <c r="G1620" t="s">
        <v>527</v>
      </c>
      <c r="H1620" t="s">
        <v>13</v>
      </c>
      <c r="I1620" t="s">
        <v>70</v>
      </c>
      <c r="J1620">
        <v>1</v>
      </c>
      <c r="K1620">
        <v>2101</v>
      </c>
    </row>
    <row r="1621" spans="1:11" x14ac:dyDescent="0.25">
      <c r="A1621" s="37" t="str">
        <f t="shared" si="7"/>
        <v>NHS111PS-202324-H1</v>
      </c>
      <c r="B1621" s="37" t="str">
        <f>VLOOKUP($A1621,Refs!$J$2:$K$15,2,FALSE)</f>
        <v>Apr'23 to Sep'23</v>
      </c>
      <c r="C1621" t="s">
        <v>537</v>
      </c>
      <c r="D1621" t="s">
        <v>11</v>
      </c>
      <c r="E1621" t="s">
        <v>514</v>
      </c>
      <c r="F1621" t="s">
        <v>12</v>
      </c>
      <c r="G1621" t="s">
        <v>527</v>
      </c>
      <c r="H1621" t="s">
        <v>13</v>
      </c>
      <c r="I1621" t="s">
        <v>70</v>
      </c>
      <c r="J1621">
        <v>2</v>
      </c>
      <c r="K1621">
        <v>117</v>
      </c>
    </row>
    <row r="1622" spans="1:11" x14ac:dyDescent="0.25">
      <c r="A1622" s="37" t="str">
        <f t="shared" si="7"/>
        <v>NHS111PS-202324-H1</v>
      </c>
      <c r="B1622" s="37" t="str">
        <f>VLOOKUP($A1622,Refs!$J$2:$K$15,2,FALSE)</f>
        <v>Apr'23 to Sep'23</v>
      </c>
      <c r="C1622" t="s">
        <v>537</v>
      </c>
      <c r="D1622" t="s">
        <v>11</v>
      </c>
      <c r="E1622" t="s">
        <v>514</v>
      </c>
      <c r="F1622" t="s">
        <v>12</v>
      </c>
      <c r="G1622" t="s">
        <v>527</v>
      </c>
      <c r="H1622" t="s">
        <v>13</v>
      </c>
      <c r="I1622" t="s">
        <v>70</v>
      </c>
      <c r="J1622" t="s">
        <v>495</v>
      </c>
      <c r="K1622">
        <v>79</v>
      </c>
    </row>
    <row r="1623" spans="1:11" x14ac:dyDescent="0.25">
      <c r="A1623" s="37" t="str">
        <f t="shared" si="7"/>
        <v>NHS111PS-202324-H1</v>
      </c>
      <c r="B1623" s="37" t="str">
        <f>VLOOKUP($A1623,Refs!$J$2:$K$15,2,FALSE)</f>
        <v>Apr'23 to Sep'23</v>
      </c>
      <c r="C1623" t="s">
        <v>537</v>
      </c>
      <c r="D1623" t="s">
        <v>11</v>
      </c>
      <c r="E1623" t="s">
        <v>514</v>
      </c>
      <c r="F1623" t="s">
        <v>12</v>
      </c>
      <c r="G1623" t="s">
        <v>527</v>
      </c>
      <c r="H1623" t="s">
        <v>13</v>
      </c>
      <c r="I1623" t="s">
        <v>70</v>
      </c>
      <c r="J1623" t="s">
        <v>496</v>
      </c>
      <c r="K1623">
        <v>22</v>
      </c>
    </row>
    <row r="1624" spans="1:11" x14ac:dyDescent="0.25">
      <c r="A1624" s="37" t="str">
        <f t="shared" si="7"/>
        <v>NHS111PS-202324-H1</v>
      </c>
      <c r="B1624" s="37" t="str">
        <f>VLOOKUP($A1624,Refs!$J$2:$K$15,2,FALSE)</f>
        <v>Apr'23 to Sep'23</v>
      </c>
      <c r="C1624" t="s">
        <v>537</v>
      </c>
      <c r="D1624" t="s">
        <v>11</v>
      </c>
      <c r="E1624" t="s">
        <v>514</v>
      </c>
      <c r="F1624" t="s">
        <v>12</v>
      </c>
      <c r="G1624" t="s">
        <v>527</v>
      </c>
      <c r="H1624" t="s">
        <v>13</v>
      </c>
      <c r="I1624" t="s">
        <v>70</v>
      </c>
      <c r="J1624" t="s">
        <v>497</v>
      </c>
      <c r="K1624">
        <v>2</v>
      </c>
    </row>
    <row r="1625" spans="1:11" x14ac:dyDescent="0.25">
      <c r="A1625" s="37" t="str">
        <f t="shared" si="7"/>
        <v>NHS111PS-202324-H1</v>
      </c>
      <c r="B1625" s="37" t="str">
        <f>VLOOKUP($A1625,Refs!$J$2:$K$15,2,FALSE)</f>
        <v>Apr'23 to Sep'23</v>
      </c>
      <c r="C1625" t="s">
        <v>537</v>
      </c>
      <c r="D1625" t="s">
        <v>11</v>
      </c>
      <c r="E1625" t="s">
        <v>514</v>
      </c>
      <c r="F1625" t="s">
        <v>12</v>
      </c>
      <c r="G1625" t="s">
        <v>527</v>
      </c>
      <c r="H1625" t="s">
        <v>13</v>
      </c>
      <c r="I1625" t="s">
        <v>70</v>
      </c>
      <c r="J1625" t="s">
        <v>498</v>
      </c>
      <c r="K1625">
        <v>4</v>
      </c>
    </row>
    <row r="1626" spans="1:11" x14ac:dyDescent="0.25">
      <c r="A1626" s="37" t="str">
        <f t="shared" si="7"/>
        <v>NHS111PS-202324-H1</v>
      </c>
      <c r="B1626" s="37" t="str">
        <f>VLOOKUP($A1626,Refs!$J$2:$K$15,2,FALSE)</f>
        <v>Apr'23 to Sep'23</v>
      </c>
      <c r="C1626" t="s">
        <v>537</v>
      </c>
      <c r="D1626" t="s">
        <v>11</v>
      </c>
      <c r="E1626" t="s">
        <v>514</v>
      </c>
      <c r="F1626" t="s">
        <v>12</v>
      </c>
      <c r="G1626" t="s">
        <v>527</v>
      </c>
      <c r="H1626" t="s">
        <v>13</v>
      </c>
      <c r="I1626" t="s">
        <v>70</v>
      </c>
      <c r="J1626" t="s">
        <v>499</v>
      </c>
      <c r="K1626">
        <v>5</v>
      </c>
    </row>
    <row r="1627" spans="1:11" x14ac:dyDescent="0.25">
      <c r="A1627" s="37" t="str">
        <f t="shared" si="7"/>
        <v>NHS111PS-202324-H1</v>
      </c>
      <c r="B1627" s="37" t="str">
        <f>VLOOKUP($A1627,Refs!$J$2:$K$15,2,FALSE)</f>
        <v>Apr'23 to Sep'23</v>
      </c>
      <c r="C1627" t="s">
        <v>537</v>
      </c>
      <c r="D1627" t="s">
        <v>11</v>
      </c>
      <c r="E1627" t="s">
        <v>514</v>
      </c>
      <c r="F1627" t="s">
        <v>12</v>
      </c>
      <c r="G1627" t="s">
        <v>527</v>
      </c>
      <c r="H1627" t="s">
        <v>13</v>
      </c>
      <c r="I1627" t="s">
        <v>70</v>
      </c>
      <c r="J1627" t="s">
        <v>500</v>
      </c>
      <c r="K1627">
        <v>5</v>
      </c>
    </row>
    <row r="1628" spans="1:11" x14ac:dyDescent="0.25">
      <c r="A1628" s="37" t="str">
        <f t="shared" si="7"/>
        <v>NHS111PS-202324-H1</v>
      </c>
      <c r="B1628" s="37" t="str">
        <f>VLOOKUP($A1628,Refs!$J$2:$K$15,2,FALSE)</f>
        <v>Apr'23 to Sep'23</v>
      </c>
      <c r="C1628" t="s">
        <v>537</v>
      </c>
      <c r="D1628" t="s">
        <v>11</v>
      </c>
      <c r="E1628" t="s">
        <v>514</v>
      </c>
      <c r="F1628" t="s">
        <v>12</v>
      </c>
      <c r="G1628" t="s">
        <v>527</v>
      </c>
      <c r="H1628" t="s">
        <v>13</v>
      </c>
      <c r="I1628" t="s">
        <v>70</v>
      </c>
      <c r="J1628" t="s">
        <v>501</v>
      </c>
      <c r="K1628">
        <v>47</v>
      </c>
    </row>
    <row r="1629" spans="1:11" x14ac:dyDescent="0.25">
      <c r="A1629" s="37" t="str">
        <f t="shared" si="7"/>
        <v>NHS111PS-202324-H1</v>
      </c>
      <c r="B1629" s="37" t="str">
        <f>VLOOKUP($A1629,Refs!$J$2:$K$15,2,FALSE)</f>
        <v>Apr'23 to Sep'23</v>
      </c>
      <c r="C1629" t="s">
        <v>537</v>
      </c>
      <c r="D1629" t="s">
        <v>11</v>
      </c>
      <c r="E1629" t="s">
        <v>514</v>
      </c>
      <c r="F1629" t="s">
        <v>12</v>
      </c>
      <c r="G1629" t="s">
        <v>527</v>
      </c>
      <c r="H1629" t="s">
        <v>13</v>
      </c>
      <c r="I1629" t="s">
        <v>70</v>
      </c>
      <c r="J1629" t="s">
        <v>502</v>
      </c>
      <c r="K1629">
        <v>18</v>
      </c>
    </row>
    <row r="1630" spans="1:11" x14ac:dyDescent="0.25">
      <c r="A1630" s="37" t="str">
        <f t="shared" si="7"/>
        <v>NHS111PS-202324-H1</v>
      </c>
      <c r="B1630" s="37" t="str">
        <f>VLOOKUP($A1630,Refs!$J$2:$K$15,2,FALSE)</f>
        <v>Apr'23 to Sep'23</v>
      </c>
      <c r="C1630" t="s">
        <v>537</v>
      </c>
      <c r="D1630" t="s">
        <v>11</v>
      </c>
      <c r="E1630" t="s">
        <v>514</v>
      </c>
      <c r="F1630" t="s">
        <v>12</v>
      </c>
      <c r="G1630" t="s">
        <v>527</v>
      </c>
      <c r="H1630" t="s">
        <v>13</v>
      </c>
      <c r="I1630" t="s">
        <v>70</v>
      </c>
      <c r="J1630" t="s">
        <v>503</v>
      </c>
      <c r="K1630">
        <v>16</v>
      </c>
    </row>
    <row r="1631" spans="1:11" x14ac:dyDescent="0.25">
      <c r="A1631" s="37" t="str">
        <f t="shared" si="7"/>
        <v>NHS111PS-202324-H1</v>
      </c>
      <c r="B1631" s="37" t="str">
        <f>VLOOKUP($A1631,Refs!$J$2:$K$15,2,FALSE)</f>
        <v>Apr'23 to Sep'23</v>
      </c>
      <c r="C1631" t="s">
        <v>537</v>
      </c>
      <c r="D1631" t="s">
        <v>11</v>
      </c>
      <c r="E1631" t="s">
        <v>514</v>
      </c>
      <c r="F1631" t="s">
        <v>12</v>
      </c>
      <c r="G1631" t="s">
        <v>527</v>
      </c>
      <c r="H1631" t="s">
        <v>13</v>
      </c>
      <c r="I1631" t="s">
        <v>70</v>
      </c>
      <c r="J1631" t="s">
        <v>504</v>
      </c>
      <c r="K1631">
        <v>19</v>
      </c>
    </row>
    <row r="1632" spans="1:11" x14ac:dyDescent="0.25">
      <c r="A1632" s="37" t="str">
        <f t="shared" si="7"/>
        <v>NHS111PS-202324-H1</v>
      </c>
      <c r="B1632" s="37" t="str">
        <f>VLOOKUP($A1632,Refs!$J$2:$K$15,2,FALSE)</f>
        <v>Apr'23 to Sep'23</v>
      </c>
      <c r="C1632" t="s">
        <v>537</v>
      </c>
      <c r="D1632" t="s">
        <v>11</v>
      </c>
      <c r="E1632" t="s">
        <v>514</v>
      </c>
      <c r="F1632" t="s">
        <v>12</v>
      </c>
      <c r="G1632" t="s">
        <v>527</v>
      </c>
      <c r="H1632" t="s">
        <v>13</v>
      </c>
      <c r="I1632" t="s">
        <v>70</v>
      </c>
      <c r="J1632" t="s">
        <v>505</v>
      </c>
      <c r="K1632">
        <v>3</v>
      </c>
    </row>
    <row r="1633" spans="1:11" x14ac:dyDescent="0.25">
      <c r="A1633" s="37" t="str">
        <f t="shared" si="7"/>
        <v>NHS111PS-202324-H1</v>
      </c>
      <c r="B1633" s="37" t="str">
        <f>VLOOKUP($A1633,Refs!$J$2:$K$15,2,FALSE)</f>
        <v>Apr'23 to Sep'23</v>
      </c>
      <c r="C1633" t="s">
        <v>537</v>
      </c>
      <c r="D1633" t="s">
        <v>11</v>
      </c>
      <c r="E1633" t="s">
        <v>514</v>
      </c>
      <c r="F1633" t="s">
        <v>12</v>
      </c>
      <c r="G1633" t="s">
        <v>527</v>
      </c>
      <c r="H1633" t="s">
        <v>13</v>
      </c>
      <c r="I1633" t="s">
        <v>70</v>
      </c>
      <c r="J1633" t="s">
        <v>506</v>
      </c>
      <c r="K1633">
        <v>4</v>
      </c>
    </row>
    <row r="1634" spans="1:11" x14ac:dyDescent="0.25">
      <c r="A1634" s="37" t="str">
        <f t="shared" si="7"/>
        <v>NHS111PS-202324-H1</v>
      </c>
      <c r="B1634" s="37" t="str">
        <f>VLOOKUP($A1634,Refs!$J$2:$K$15,2,FALSE)</f>
        <v>Apr'23 to Sep'23</v>
      </c>
      <c r="C1634" t="s">
        <v>537</v>
      </c>
      <c r="D1634" t="s">
        <v>11</v>
      </c>
      <c r="E1634" t="s">
        <v>514</v>
      </c>
      <c r="F1634" t="s">
        <v>12</v>
      </c>
      <c r="G1634" t="s">
        <v>527</v>
      </c>
      <c r="H1634" t="s">
        <v>13</v>
      </c>
      <c r="I1634" t="s">
        <v>70</v>
      </c>
      <c r="J1634" t="s">
        <v>507</v>
      </c>
      <c r="K1634">
        <v>9</v>
      </c>
    </row>
    <row r="1635" spans="1:11" x14ac:dyDescent="0.25">
      <c r="A1635" s="37" t="str">
        <f t="shared" si="7"/>
        <v>NHS111PS-202324-H1</v>
      </c>
      <c r="B1635" s="37" t="str">
        <f>VLOOKUP($A1635,Refs!$J$2:$K$15,2,FALSE)</f>
        <v>Apr'23 to Sep'23</v>
      </c>
      <c r="C1635" t="s">
        <v>537</v>
      </c>
      <c r="D1635" t="s">
        <v>11</v>
      </c>
      <c r="E1635" t="s">
        <v>514</v>
      </c>
      <c r="F1635" t="s">
        <v>12</v>
      </c>
      <c r="G1635" t="s">
        <v>527</v>
      </c>
      <c r="H1635" t="s">
        <v>13</v>
      </c>
      <c r="I1635" t="s">
        <v>70</v>
      </c>
      <c r="J1635" t="s">
        <v>508</v>
      </c>
      <c r="K1635">
        <v>1</v>
      </c>
    </row>
    <row r="1636" spans="1:11" x14ac:dyDescent="0.25">
      <c r="A1636" s="37" t="str">
        <f t="shared" ref="A1636:A1699" si="8">C1636</f>
        <v>NHS111PS-202324-H1</v>
      </c>
      <c r="B1636" s="37" t="str">
        <f>VLOOKUP($A1636,Refs!$J$2:$K$15,2,FALSE)</f>
        <v>Apr'23 to Sep'23</v>
      </c>
      <c r="C1636" t="s">
        <v>537</v>
      </c>
      <c r="D1636" t="s">
        <v>11</v>
      </c>
      <c r="E1636" t="s">
        <v>514</v>
      </c>
      <c r="F1636" t="s">
        <v>12</v>
      </c>
      <c r="G1636" t="s">
        <v>527</v>
      </c>
      <c r="H1636" t="s">
        <v>14</v>
      </c>
      <c r="I1636" t="s">
        <v>71</v>
      </c>
      <c r="J1636">
        <v>1</v>
      </c>
      <c r="K1636">
        <v>1882</v>
      </c>
    </row>
    <row r="1637" spans="1:11" x14ac:dyDescent="0.25">
      <c r="A1637" s="37" t="str">
        <f t="shared" si="8"/>
        <v>NHS111PS-202324-H1</v>
      </c>
      <c r="B1637" s="37" t="str">
        <f>VLOOKUP($A1637,Refs!$J$2:$K$15,2,FALSE)</f>
        <v>Apr'23 to Sep'23</v>
      </c>
      <c r="C1637" t="s">
        <v>537</v>
      </c>
      <c r="D1637" t="s">
        <v>11</v>
      </c>
      <c r="E1637" t="s">
        <v>514</v>
      </c>
      <c r="F1637" t="s">
        <v>12</v>
      </c>
      <c r="G1637" t="s">
        <v>527</v>
      </c>
      <c r="H1637" t="s">
        <v>14</v>
      </c>
      <c r="I1637" t="s">
        <v>71</v>
      </c>
      <c r="J1637">
        <v>2</v>
      </c>
      <c r="K1637">
        <v>155</v>
      </c>
    </row>
    <row r="1638" spans="1:11" x14ac:dyDescent="0.25">
      <c r="A1638" s="37" t="str">
        <f t="shared" si="8"/>
        <v>NHS111PS-202324-H1</v>
      </c>
      <c r="B1638" s="37" t="str">
        <f>VLOOKUP($A1638,Refs!$J$2:$K$15,2,FALSE)</f>
        <v>Apr'23 to Sep'23</v>
      </c>
      <c r="C1638" t="s">
        <v>537</v>
      </c>
      <c r="D1638" t="s">
        <v>11</v>
      </c>
      <c r="E1638" t="s">
        <v>514</v>
      </c>
      <c r="F1638" t="s">
        <v>12</v>
      </c>
      <c r="G1638" t="s">
        <v>527</v>
      </c>
      <c r="H1638" t="s">
        <v>14</v>
      </c>
      <c r="I1638" t="s">
        <v>71</v>
      </c>
      <c r="J1638" t="s">
        <v>495</v>
      </c>
      <c r="K1638">
        <v>108</v>
      </c>
    </row>
    <row r="1639" spans="1:11" x14ac:dyDescent="0.25">
      <c r="A1639" s="37" t="str">
        <f t="shared" si="8"/>
        <v>NHS111PS-202324-H1</v>
      </c>
      <c r="B1639" s="37" t="str">
        <f>VLOOKUP($A1639,Refs!$J$2:$K$15,2,FALSE)</f>
        <v>Apr'23 to Sep'23</v>
      </c>
      <c r="C1639" t="s">
        <v>537</v>
      </c>
      <c r="D1639" t="s">
        <v>11</v>
      </c>
      <c r="E1639" t="s">
        <v>514</v>
      </c>
      <c r="F1639" t="s">
        <v>12</v>
      </c>
      <c r="G1639" t="s">
        <v>527</v>
      </c>
      <c r="H1639" t="s">
        <v>14</v>
      </c>
      <c r="I1639" t="s">
        <v>71</v>
      </c>
      <c r="J1639" t="s">
        <v>496</v>
      </c>
      <c r="K1639">
        <v>30</v>
      </c>
    </row>
    <row r="1640" spans="1:11" x14ac:dyDescent="0.25">
      <c r="A1640" s="37" t="str">
        <f t="shared" si="8"/>
        <v>NHS111PS-202324-H1</v>
      </c>
      <c r="B1640" s="37" t="str">
        <f>VLOOKUP($A1640,Refs!$J$2:$K$15,2,FALSE)</f>
        <v>Apr'23 to Sep'23</v>
      </c>
      <c r="C1640" t="s">
        <v>537</v>
      </c>
      <c r="D1640" t="s">
        <v>11</v>
      </c>
      <c r="E1640" t="s">
        <v>514</v>
      </c>
      <c r="F1640" t="s">
        <v>12</v>
      </c>
      <c r="G1640" t="s">
        <v>527</v>
      </c>
      <c r="H1640" t="s">
        <v>14</v>
      </c>
      <c r="I1640" t="s">
        <v>71</v>
      </c>
      <c r="J1640" t="s">
        <v>497</v>
      </c>
      <c r="K1640">
        <v>5</v>
      </c>
    </row>
    <row r="1641" spans="1:11" x14ac:dyDescent="0.25">
      <c r="A1641" s="37" t="str">
        <f t="shared" si="8"/>
        <v>NHS111PS-202324-H1</v>
      </c>
      <c r="B1641" s="37" t="str">
        <f>VLOOKUP($A1641,Refs!$J$2:$K$15,2,FALSE)</f>
        <v>Apr'23 to Sep'23</v>
      </c>
      <c r="C1641" t="s">
        <v>537</v>
      </c>
      <c r="D1641" t="s">
        <v>11</v>
      </c>
      <c r="E1641" t="s">
        <v>514</v>
      </c>
      <c r="F1641" t="s">
        <v>12</v>
      </c>
      <c r="G1641" t="s">
        <v>527</v>
      </c>
      <c r="H1641" t="s">
        <v>14</v>
      </c>
      <c r="I1641" t="s">
        <v>71</v>
      </c>
      <c r="J1641" t="s">
        <v>498</v>
      </c>
      <c r="K1641">
        <v>3</v>
      </c>
    </row>
    <row r="1642" spans="1:11" x14ac:dyDescent="0.25">
      <c r="A1642" s="37" t="str">
        <f t="shared" si="8"/>
        <v>NHS111PS-202324-H1</v>
      </c>
      <c r="B1642" s="37" t="str">
        <f>VLOOKUP($A1642,Refs!$J$2:$K$15,2,FALSE)</f>
        <v>Apr'23 to Sep'23</v>
      </c>
      <c r="C1642" t="s">
        <v>537</v>
      </c>
      <c r="D1642" t="s">
        <v>11</v>
      </c>
      <c r="E1642" t="s">
        <v>514</v>
      </c>
      <c r="F1642" t="s">
        <v>12</v>
      </c>
      <c r="G1642" t="s">
        <v>527</v>
      </c>
      <c r="H1642" t="s">
        <v>14</v>
      </c>
      <c r="I1642" t="s">
        <v>71</v>
      </c>
      <c r="J1642" t="s">
        <v>499</v>
      </c>
      <c r="K1642">
        <v>5</v>
      </c>
    </row>
    <row r="1643" spans="1:11" x14ac:dyDescent="0.25">
      <c r="A1643" s="37" t="str">
        <f t="shared" si="8"/>
        <v>NHS111PS-202324-H1</v>
      </c>
      <c r="B1643" s="37" t="str">
        <f>VLOOKUP($A1643,Refs!$J$2:$K$15,2,FALSE)</f>
        <v>Apr'23 to Sep'23</v>
      </c>
      <c r="C1643" t="s">
        <v>537</v>
      </c>
      <c r="D1643" t="s">
        <v>11</v>
      </c>
      <c r="E1643" t="s">
        <v>514</v>
      </c>
      <c r="F1643" t="s">
        <v>12</v>
      </c>
      <c r="G1643" t="s">
        <v>527</v>
      </c>
      <c r="H1643" t="s">
        <v>14</v>
      </c>
      <c r="I1643" t="s">
        <v>71</v>
      </c>
      <c r="J1643" t="s">
        <v>500</v>
      </c>
      <c r="K1643">
        <v>4</v>
      </c>
    </row>
    <row r="1644" spans="1:11" x14ac:dyDescent="0.25">
      <c r="A1644" s="37" t="str">
        <f t="shared" si="8"/>
        <v>NHS111PS-202324-H1</v>
      </c>
      <c r="B1644" s="37" t="str">
        <f>VLOOKUP($A1644,Refs!$J$2:$K$15,2,FALSE)</f>
        <v>Apr'23 to Sep'23</v>
      </c>
      <c r="C1644" t="s">
        <v>537</v>
      </c>
      <c r="D1644" t="s">
        <v>11</v>
      </c>
      <c r="E1644" t="s">
        <v>514</v>
      </c>
      <c r="F1644" t="s">
        <v>12</v>
      </c>
      <c r="G1644" t="s">
        <v>527</v>
      </c>
      <c r="H1644" t="s">
        <v>14</v>
      </c>
      <c r="I1644" t="s">
        <v>71</v>
      </c>
      <c r="J1644" t="s">
        <v>501</v>
      </c>
      <c r="K1644">
        <v>50</v>
      </c>
    </row>
    <row r="1645" spans="1:11" x14ac:dyDescent="0.25">
      <c r="A1645" s="37" t="str">
        <f t="shared" si="8"/>
        <v>NHS111PS-202324-H1</v>
      </c>
      <c r="B1645" s="37" t="str">
        <f>VLOOKUP($A1645,Refs!$J$2:$K$15,2,FALSE)</f>
        <v>Apr'23 to Sep'23</v>
      </c>
      <c r="C1645" t="s">
        <v>537</v>
      </c>
      <c r="D1645" t="s">
        <v>11</v>
      </c>
      <c r="E1645" t="s">
        <v>514</v>
      </c>
      <c r="F1645" t="s">
        <v>12</v>
      </c>
      <c r="G1645" t="s">
        <v>527</v>
      </c>
      <c r="H1645" t="s">
        <v>14</v>
      </c>
      <c r="I1645" t="s">
        <v>71</v>
      </c>
      <c r="J1645" t="s">
        <v>502</v>
      </c>
      <c r="K1645">
        <v>14</v>
      </c>
    </row>
    <row r="1646" spans="1:11" x14ac:dyDescent="0.25">
      <c r="A1646" s="37" t="str">
        <f t="shared" si="8"/>
        <v>NHS111PS-202324-H1</v>
      </c>
      <c r="B1646" s="37" t="str">
        <f>VLOOKUP($A1646,Refs!$J$2:$K$15,2,FALSE)</f>
        <v>Apr'23 to Sep'23</v>
      </c>
      <c r="C1646" t="s">
        <v>537</v>
      </c>
      <c r="D1646" t="s">
        <v>11</v>
      </c>
      <c r="E1646" t="s">
        <v>514</v>
      </c>
      <c r="F1646" t="s">
        <v>12</v>
      </c>
      <c r="G1646" t="s">
        <v>527</v>
      </c>
      <c r="H1646" t="s">
        <v>14</v>
      </c>
      <c r="I1646" t="s">
        <v>71</v>
      </c>
      <c r="J1646" t="s">
        <v>503</v>
      </c>
      <c r="K1646">
        <v>33</v>
      </c>
    </row>
    <row r="1647" spans="1:11" x14ac:dyDescent="0.25">
      <c r="A1647" s="37" t="str">
        <f t="shared" si="8"/>
        <v>NHS111PS-202324-H1</v>
      </c>
      <c r="B1647" s="37" t="str">
        <f>VLOOKUP($A1647,Refs!$J$2:$K$15,2,FALSE)</f>
        <v>Apr'23 to Sep'23</v>
      </c>
      <c r="C1647" t="s">
        <v>537</v>
      </c>
      <c r="D1647" t="s">
        <v>11</v>
      </c>
      <c r="E1647" t="s">
        <v>514</v>
      </c>
      <c r="F1647" t="s">
        <v>12</v>
      </c>
      <c r="G1647" t="s">
        <v>527</v>
      </c>
      <c r="H1647" t="s">
        <v>14</v>
      </c>
      <c r="I1647" t="s">
        <v>71</v>
      </c>
      <c r="J1647" t="s">
        <v>504</v>
      </c>
      <c r="K1647">
        <v>32</v>
      </c>
    </row>
    <row r="1648" spans="1:11" x14ac:dyDescent="0.25">
      <c r="A1648" s="37" t="str">
        <f t="shared" si="8"/>
        <v>NHS111PS-202324-H1</v>
      </c>
      <c r="B1648" s="37" t="str">
        <f>VLOOKUP($A1648,Refs!$J$2:$K$15,2,FALSE)</f>
        <v>Apr'23 to Sep'23</v>
      </c>
      <c r="C1648" t="s">
        <v>537</v>
      </c>
      <c r="D1648" t="s">
        <v>11</v>
      </c>
      <c r="E1648" t="s">
        <v>514</v>
      </c>
      <c r="F1648" t="s">
        <v>12</v>
      </c>
      <c r="G1648" t="s">
        <v>527</v>
      </c>
      <c r="H1648" t="s">
        <v>14</v>
      </c>
      <c r="I1648" t="s">
        <v>71</v>
      </c>
      <c r="J1648" t="s">
        <v>505</v>
      </c>
      <c r="K1648">
        <v>7</v>
      </c>
    </row>
    <row r="1649" spans="1:11" x14ac:dyDescent="0.25">
      <c r="A1649" s="37" t="str">
        <f t="shared" si="8"/>
        <v>NHS111PS-202324-H1</v>
      </c>
      <c r="B1649" s="37" t="str">
        <f>VLOOKUP($A1649,Refs!$J$2:$K$15,2,FALSE)</f>
        <v>Apr'23 to Sep'23</v>
      </c>
      <c r="C1649" t="s">
        <v>537</v>
      </c>
      <c r="D1649" t="s">
        <v>11</v>
      </c>
      <c r="E1649" t="s">
        <v>514</v>
      </c>
      <c r="F1649" t="s">
        <v>12</v>
      </c>
      <c r="G1649" t="s">
        <v>527</v>
      </c>
      <c r="H1649" t="s">
        <v>14</v>
      </c>
      <c r="I1649" t="s">
        <v>71</v>
      </c>
      <c r="J1649" t="s">
        <v>506</v>
      </c>
      <c r="K1649">
        <v>6</v>
      </c>
    </row>
    <row r="1650" spans="1:11" x14ac:dyDescent="0.25">
      <c r="A1650" s="37" t="str">
        <f t="shared" si="8"/>
        <v>NHS111PS-202324-H1</v>
      </c>
      <c r="B1650" s="37" t="str">
        <f>VLOOKUP($A1650,Refs!$J$2:$K$15,2,FALSE)</f>
        <v>Apr'23 to Sep'23</v>
      </c>
      <c r="C1650" t="s">
        <v>537</v>
      </c>
      <c r="D1650" t="s">
        <v>11</v>
      </c>
      <c r="E1650" t="s">
        <v>514</v>
      </c>
      <c r="F1650" t="s">
        <v>12</v>
      </c>
      <c r="G1650" t="s">
        <v>527</v>
      </c>
      <c r="H1650" t="s">
        <v>14</v>
      </c>
      <c r="I1650" t="s">
        <v>71</v>
      </c>
      <c r="J1650" t="s">
        <v>507</v>
      </c>
      <c r="K1650">
        <v>12</v>
      </c>
    </row>
    <row r="1651" spans="1:11" x14ac:dyDescent="0.25">
      <c r="A1651" s="37" t="str">
        <f t="shared" si="8"/>
        <v>NHS111PS-202324-H1</v>
      </c>
      <c r="B1651" s="37" t="str">
        <f>VLOOKUP($A1651,Refs!$J$2:$K$15,2,FALSE)</f>
        <v>Apr'23 to Sep'23</v>
      </c>
      <c r="C1651" t="s">
        <v>537</v>
      </c>
      <c r="D1651" t="s">
        <v>11</v>
      </c>
      <c r="E1651" t="s">
        <v>514</v>
      </c>
      <c r="F1651" t="s">
        <v>12</v>
      </c>
      <c r="G1651" t="s">
        <v>527</v>
      </c>
      <c r="H1651" t="s">
        <v>14</v>
      </c>
      <c r="I1651" t="s">
        <v>71</v>
      </c>
      <c r="J1651" t="s">
        <v>508</v>
      </c>
      <c r="K1651">
        <v>1</v>
      </c>
    </row>
    <row r="1652" spans="1:11" x14ac:dyDescent="0.25">
      <c r="A1652" s="37" t="str">
        <f t="shared" si="8"/>
        <v>NHS111PS-202324-H1</v>
      </c>
      <c r="B1652" s="37" t="str">
        <f>VLOOKUP($A1652,Refs!$J$2:$K$15,2,FALSE)</f>
        <v>Apr'23 to Sep'23</v>
      </c>
      <c r="C1652" t="s">
        <v>537</v>
      </c>
      <c r="D1652" t="s">
        <v>11</v>
      </c>
      <c r="E1652" t="s">
        <v>514</v>
      </c>
      <c r="F1652" t="s">
        <v>12</v>
      </c>
      <c r="G1652" t="s">
        <v>527</v>
      </c>
      <c r="H1652" t="s">
        <v>43</v>
      </c>
      <c r="I1652" t="s">
        <v>72</v>
      </c>
      <c r="J1652">
        <v>1</v>
      </c>
      <c r="K1652">
        <v>1568</v>
      </c>
    </row>
    <row r="1653" spans="1:11" x14ac:dyDescent="0.25">
      <c r="A1653" s="37" t="str">
        <f t="shared" si="8"/>
        <v>NHS111PS-202324-H1</v>
      </c>
      <c r="B1653" s="37" t="str">
        <f>VLOOKUP($A1653,Refs!$J$2:$K$15,2,FALSE)</f>
        <v>Apr'23 to Sep'23</v>
      </c>
      <c r="C1653" t="s">
        <v>537</v>
      </c>
      <c r="D1653" t="s">
        <v>11</v>
      </c>
      <c r="E1653" t="s">
        <v>514</v>
      </c>
      <c r="F1653" t="s">
        <v>12</v>
      </c>
      <c r="G1653" t="s">
        <v>527</v>
      </c>
      <c r="H1653" t="s">
        <v>43</v>
      </c>
      <c r="I1653" t="s">
        <v>72</v>
      </c>
      <c r="J1653">
        <v>2</v>
      </c>
      <c r="K1653">
        <v>78</v>
      </c>
    </row>
    <row r="1654" spans="1:11" x14ac:dyDescent="0.25">
      <c r="A1654" s="37" t="str">
        <f t="shared" si="8"/>
        <v>NHS111PS-202324-H1</v>
      </c>
      <c r="B1654" s="37" t="str">
        <f>VLOOKUP($A1654,Refs!$J$2:$K$15,2,FALSE)</f>
        <v>Apr'23 to Sep'23</v>
      </c>
      <c r="C1654" t="s">
        <v>537</v>
      </c>
      <c r="D1654" t="s">
        <v>11</v>
      </c>
      <c r="E1654" t="s">
        <v>514</v>
      </c>
      <c r="F1654" t="s">
        <v>12</v>
      </c>
      <c r="G1654" t="s">
        <v>527</v>
      </c>
      <c r="H1654" t="s">
        <v>43</v>
      </c>
      <c r="I1654" t="s">
        <v>72</v>
      </c>
      <c r="J1654" t="s">
        <v>495</v>
      </c>
      <c r="K1654">
        <v>57</v>
      </c>
    </row>
    <row r="1655" spans="1:11" x14ac:dyDescent="0.25">
      <c r="A1655" s="37" t="str">
        <f t="shared" si="8"/>
        <v>NHS111PS-202324-H1</v>
      </c>
      <c r="B1655" s="37" t="str">
        <f>VLOOKUP($A1655,Refs!$J$2:$K$15,2,FALSE)</f>
        <v>Apr'23 to Sep'23</v>
      </c>
      <c r="C1655" t="s">
        <v>537</v>
      </c>
      <c r="D1655" t="s">
        <v>11</v>
      </c>
      <c r="E1655" t="s">
        <v>514</v>
      </c>
      <c r="F1655" t="s">
        <v>12</v>
      </c>
      <c r="G1655" t="s">
        <v>527</v>
      </c>
      <c r="H1655" t="s">
        <v>43</v>
      </c>
      <c r="I1655" t="s">
        <v>72</v>
      </c>
      <c r="J1655" t="s">
        <v>496</v>
      </c>
      <c r="K1655">
        <v>13</v>
      </c>
    </row>
    <row r="1656" spans="1:11" x14ac:dyDescent="0.25">
      <c r="A1656" s="37" t="str">
        <f t="shared" si="8"/>
        <v>NHS111PS-202324-H1</v>
      </c>
      <c r="B1656" s="37" t="str">
        <f>VLOOKUP($A1656,Refs!$J$2:$K$15,2,FALSE)</f>
        <v>Apr'23 to Sep'23</v>
      </c>
      <c r="C1656" t="s">
        <v>537</v>
      </c>
      <c r="D1656" t="s">
        <v>11</v>
      </c>
      <c r="E1656" t="s">
        <v>514</v>
      </c>
      <c r="F1656" t="s">
        <v>12</v>
      </c>
      <c r="G1656" t="s">
        <v>527</v>
      </c>
      <c r="H1656" t="s">
        <v>43</v>
      </c>
      <c r="I1656" t="s">
        <v>72</v>
      </c>
      <c r="J1656" t="s">
        <v>497</v>
      </c>
      <c r="K1656">
        <v>3</v>
      </c>
    </row>
    <row r="1657" spans="1:11" x14ac:dyDescent="0.25">
      <c r="A1657" s="37" t="str">
        <f t="shared" si="8"/>
        <v>NHS111PS-202324-H1</v>
      </c>
      <c r="B1657" s="37" t="str">
        <f>VLOOKUP($A1657,Refs!$J$2:$K$15,2,FALSE)</f>
        <v>Apr'23 to Sep'23</v>
      </c>
      <c r="C1657" t="s">
        <v>537</v>
      </c>
      <c r="D1657" t="s">
        <v>11</v>
      </c>
      <c r="E1657" t="s">
        <v>514</v>
      </c>
      <c r="F1657" t="s">
        <v>12</v>
      </c>
      <c r="G1657" t="s">
        <v>527</v>
      </c>
      <c r="H1657" t="s">
        <v>43</v>
      </c>
      <c r="I1657" t="s">
        <v>72</v>
      </c>
      <c r="J1657" t="s">
        <v>498</v>
      </c>
      <c r="K1657">
        <v>2</v>
      </c>
    </row>
    <row r="1658" spans="1:11" x14ac:dyDescent="0.25">
      <c r="A1658" s="37" t="str">
        <f t="shared" si="8"/>
        <v>NHS111PS-202324-H1</v>
      </c>
      <c r="B1658" s="37" t="str">
        <f>VLOOKUP($A1658,Refs!$J$2:$K$15,2,FALSE)</f>
        <v>Apr'23 to Sep'23</v>
      </c>
      <c r="C1658" t="s">
        <v>537</v>
      </c>
      <c r="D1658" t="s">
        <v>11</v>
      </c>
      <c r="E1658" t="s">
        <v>514</v>
      </c>
      <c r="F1658" t="s">
        <v>12</v>
      </c>
      <c r="G1658" t="s">
        <v>527</v>
      </c>
      <c r="H1658" t="s">
        <v>43</v>
      </c>
      <c r="I1658" t="s">
        <v>72</v>
      </c>
      <c r="J1658" t="s">
        <v>499</v>
      </c>
      <c r="K1658">
        <v>3</v>
      </c>
    </row>
    <row r="1659" spans="1:11" x14ac:dyDescent="0.25">
      <c r="A1659" s="37" t="str">
        <f t="shared" si="8"/>
        <v>NHS111PS-202324-H1</v>
      </c>
      <c r="B1659" s="37" t="str">
        <f>VLOOKUP($A1659,Refs!$J$2:$K$15,2,FALSE)</f>
        <v>Apr'23 to Sep'23</v>
      </c>
      <c r="C1659" t="s">
        <v>537</v>
      </c>
      <c r="D1659" t="s">
        <v>11</v>
      </c>
      <c r="E1659" t="s">
        <v>514</v>
      </c>
      <c r="F1659" t="s">
        <v>12</v>
      </c>
      <c r="G1659" t="s">
        <v>527</v>
      </c>
      <c r="H1659" t="s">
        <v>43</v>
      </c>
      <c r="I1659" t="s">
        <v>72</v>
      </c>
      <c r="J1659" t="s">
        <v>500</v>
      </c>
      <c r="K1659">
        <v>0</v>
      </c>
    </row>
    <row r="1660" spans="1:11" x14ac:dyDescent="0.25">
      <c r="A1660" s="37" t="str">
        <f t="shared" si="8"/>
        <v>NHS111PS-202324-H1</v>
      </c>
      <c r="B1660" s="37" t="str">
        <f>VLOOKUP($A1660,Refs!$J$2:$K$15,2,FALSE)</f>
        <v>Apr'23 to Sep'23</v>
      </c>
      <c r="C1660" t="s">
        <v>537</v>
      </c>
      <c r="D1660" t="s">
        <v>11</v>
      </c>
      <c r="E1660" t="s">
        <v>514</v>
      </c>
      <c r="F1660" t="s">
        <v>12</v>
      </c>
      <c r="G1660" t="s">
        <v>527</v>
      </c>
      <c r="H1660" t="s">
        <v>43</v>
      </c>
      <c r="I1660" t="s">
        <v>72</v>
      </c>
      <c r="J1660" t="s">
        <v>501</v>
      </c>
      <c r="K1660">
        <v>35</v>
      </c>
    </row>
    <row r="1661" spans="1:11" x14ac:dyDescent="0.25">
      <c r="A1661" s="37" t="str">
        <f t="shared" si="8"/>
        <v>NHS111PS-202324-H1</v>
      </c>
      <c r="B1661" s="37" t="str">
        <f>VLOOKUP($A1661,Refs!$J$2:$K$15,2,FALSE)</f>
        <v>Apr'23 to Sep'23</v>
      </c>
      <c r="C1661" t="s">
        <v>537</v>
      </c>
      <c r="D1661" t="s">
        <v>11</v>
      </c>
      <c r="E1661" t="s">
        <v>514</v>
      </c>
      <c r="F1661" t="s">
        <v>12</v>
      </c>
      <c r="G1661" t="s">
        <v>527</v>
      </c>
      <c r="H1661" t="s">
        <v>43</v>
      </c>
      <c r="I1661" t="s">
        <v>72</v>
      </c>
      <c r="J1661" t="s">
        <v>502</v>
      </c>
      <c r="K1661">
        <v>11</v>
      </c>
    </row>
    <row r="1662" spans="1:11" x14ac:dyDescent="0.25">
      <c r="A1662" s="37" t="str">
        <f t="shared" si="8"/>
        <v>NHS111PS-202324-H1</v>
      </c>
      <c r="B1662" s="37" t="str">
        <f>VLOOKUP($A1662,Refs!$J$2:$K$15,2,FALSE)</f>
        <v>Apr'23 to Sep'23</v>
      </c>
      <c r="C1662" t="s">
        <v>537</v>
      </c>
      <c r="D1662" t="s">
        <v>11</v>
      </c>
      <c r="E1662" t="s">
        <v>514</v>
      </c>
      <c r="F1662" t="s">
        <v>12</v>
      </c>
      <c r="G1662" t="s">
        <v>527</v>
      </c>
      <c r="H1662" t="s">
        <v>43</v>
      </c>
      <c r="I1662" t="s">
        <v>72</v>
      </c>
      <c r="J1662" t="s">
        <v>503</v>
      </c>
      <c r="K1662">
        <v>9</v>
      </c>
    </row>
    <row r="1663" spans="1:11" x14ac:dyDescent="0.25">
      <c r="A1663" s="37" t="str">
        <f t="shared" si="8"/>
        <v>NHS111PS-202324-H1</v>
      </c>
      <c r="B1663" s="37" t="str">
        <f>VLOOKUP($A1663,Refs!$J$2:$K$15,2,FALSE)</f>
        <v>Apr'23 to Sep'23</v>
      </c>
      <c r="C1663" t="s">
        <v>537</v>
      </c>
      <c r="D1663" t="s">
        <v>11</v>
      </c>
      <c r="E1663" t="s">
        <v>514</v>
      </c>
      <c r="F1663" t="s">
        <v>12</v>
      </c>
      <c r="G1663" t="s">
        <v>527</v>
      </c>
      <c r="H1663" t="s">
        <v>43</v>
      </c>
      <c r="I1663" t="s">
        <v>72</v>
      </c>
      <c r="J1663" t="s">
        <v>504</v>
      </c>
      <c r="K1663">
        <v>14</v>
      </c>
    </row>
    <row r="1664" spans="1:11" x14ac:dyDescent="0.25">
      <c r="A1664" s="37" t="str">
        <f t="shared" si="8"/>
        <v>NHS111PS-202324-H1</v>
      </c>
      <c r="B1664" s="37" t="str">
        <f>VLOOKUP($A1664,Refs!$J$2:$K$15,2,FALSE)</f>
        <v>Apr'23 to Sep'23</v>
      </c>
      <c r="C1664" t="s">
        <v>537</v>
      </c>
      <c r="D1664" t="s">
        <v>11</v>
      </c>
      <c r="E1664" t="s">
        <v>514</v>
      </c>
      <c r="F1664" t="s">
        <v>12</v>
      </c>
      <c r="G1664" t="s">
        <v>527</v>
      </c>
      <c r="H1664" t="s">
        <v>43</v>
      </c>
      <c r="I1664" t="s">
        <v>72</v>
      </c>
      <c r="J1664" t="s">
        <v>505</v>
      </c>
      <c r="K1664">
        <v>2</v>
      </c>
    </row>
    <row r="1665" spans="1:11" x14ac:dyDescent="0.25">
      <c r="A1665" s="37" t="str">
        <f t="shared" si="8"/>
        <v>NHS111PS-202324-H1</v>
      </c>
      <c r="B1665" s="37" t="str">
        <f>VLOOKUP($A1665,Refs!$J$2:$K$15,2,FALSE)</f>
        <v>Apr'23 to Sep'23</v>
      </c>
      <c r="C1665" t="s">
        <v>537</v>
      </c>
      <c r="D1665" t="s">
        <v>11</v>
      </c>
      <c r="E1665" t="s">
        <v>514</v>
      </c>
      <c r="F1665" t="s">
        <v>12</v>
      </c>
      <c r="G1665" t="s">
        <v>527</v>
      </c>
      <c r="H1665" t="s">
        <v>43</v>
      </c>
      <c r="I1665" t="s">
        <v>72</v>
      </c>
      <c r="J1665" t="s">
        <v>506</v>
      </c>
      <c r="K1665">
        <v>1</v>
      </c>
    </row>
    <row r="1666" spans="1:11" x14ac:dyDescent="0.25">
      <c r="A1666" s="37" t="str">
        <f t="shared" si="8"/>
        <v>NHS111PS-202324-H1</v>
      </c>
      <c r="B1666" s="37" t="str">
        <f>VLOOKUP($A1666,Refs!$J$2:$K$15,2,FALSE)</f>
        <v>Apr'23 to Sep'23</v>
      </c>
      <c r="C1666" t="s">
        <v>537</v>
      </c>
      <c r="D1666" t="s">
        <v>11</v>
      </c>
      <c r="E1666" t="s">
        <v>514</v>
      </c>
      <c r="F1666" t="s">
        <v>12</v>
      </c>
      <c r="G1666" t="s">
        <v>527</v>
      </c>
      <c r="H1666" t="s">
        <v>43</v>
      </c>
      <c r="I1666" t="s">
        <v>72</v>
      </c>
      <c r="J1666" t="s">
        <v>507</v>
      </c>
      <c r="K1666">
        <v>4</v>
      </c>
    </row>
    <row r="1667" spans="1:11" x14ac:dyDescent="0.25">
      <c r="A1667" s="37" t="str">
        <f t="shared" si="8"/>
        <v>NHS111PS-202324-H1</v>
      </c>
      <c r="B1667" s="37" t="str">
        <f>VLOOKUP($A1667,Refs!$J$2:$K$15,2,FALSE)</f>
        <v>Apr'23 to Sep'23</v>
      </c>
      <c r="C1667" t="s">
        <v>537</v>
      </c>
      <c r="D1667" t="s">
        <v>11</v>
      </c>
      <c r="E1667" t="s">
        <v>514</v>
      </c>
      <c r="F1667" t="s">
        <v>12</v>
      </c>
      <c r="G1667" t="s">
        <v>527</v>
      </c>
      <c r="H1667" t="s">
        <v>43</v>
      </c>
      <c r="I1667" t="s">
        <v>72</v>
      </c>
      <c r="J1667" t="s">
        <v>508</v>
      </c>
      <c r="K1667">
        <v>2</v>
      </c>
    </row>
    <row r="1668" spans="1:11" x14ac:dyDescent="0.25">
      <c r="A1668" s="37" t="str">
        <f t="shared" si="8"/>
        <v>NHS111PS-202324-H1</v>
      </c>
      <c r="B1668" s="37" t="str">
        <f>VLOOKUP($A1668,Refs!$J$2:$K$15,2,FALSE)</f>
        <v>Apr'23 to Sep'23</v>
      </c>
      <c r="C1668" t="s">
        <v>537</v>
      </c>
      <c r="D1668" t="s">
        <v>11</v>
      </c>
      <c r="E1668" t="s">
        <v>514</v>
      </c>
      <c r="F1668" t="s">
        <v>12</v>
      </c>
      <c r="G1668" t="s">
        <v>527</v>
      </c>
      <c r="H1668" t="s">
        <v>34</v>
      </c>
      <c r="I1668" t="s">
        <v>73</v>
      </c>
      <c r="J1668">
        <v>1</v>
      </c>
      <c r="K1668">
        <v>525</v>
      </c>
    </row>
    <row r="1669" spans="1:11" x14ac:dyDescent="0.25">
      <c r="A1669" s="37" t="str">
        <f t="shared" si="8"/>
        <v>NHS111PS-202324-H1</v>
      </c>
      <c r="B1669" s="37" t="str">
        <f>VLOOKUP($A1669,Refs!$J$2:$K$15,2,FALSE)</f>
        <v>Apr'23 to Sep'23</v>
      </c>
      <c r="C1669" t="s">
        <v>537</v>
      </c>
      <c r="D1669" t="s">
        <v>11</v>
      </c>
      <c r="E1669" t="s">
        <v>514</v>
      </c>
      <c r="F1669" t="s">
        <v>12</v>
      </c>
      <c r="G1669" t="s">
        <v>527</v>
      </c>
      <c r="H1669" t="s">
        <v>34</v>
      </c>
      <c r="I1669" t="s">
        <v>73</v>
      </c>
      <c r="J1669">
        <v>2</v>
      </c>
      <c r="K1669">
        <v>26</v>
      </c>
    </row>
    <row r="1670" spans="1:11" x14ac:dyDescent="0.25">
      <c r="A1670" s="37" t="str">
        <f t="shared" si="8"/>
        <v>NHS111PS-202324-H1</v>
      </c>
      <c r="B1670" s="37" t="str">
        <f>VLOOKUP($A1670,Refs!$J$2:$K$15,2,FALSE)</f>
        <v>Apr'23 to Sep'23</v>
      </c>
      <c r="C1670" t="s">
        <v>537</v>
      </c>
      <c r="D1670" t="s">
        <v>11</v>
      </c>
      <c r="E1670" t="s">
        <v>514</v>
      </c>
      <c r="F1670" t="s">
        <v>12</v>
      </c>
      <c r="G1670" t="s">
        <v>527</v>
      </c>
      <c r="H1670" t="s">
        <v>34</v>
      </c>
      <c r="I1670" t="s">
        <v>73</v>
      </c>
      <c r="J1670" t="s">
        <v>495</v>
      </c>
      <c r="K1670">
        <v>17</v>
      </c>
    </row>
    <row r="1671" spans="1:11" x14ac:dyDescent="0.25">
      <c r="A1671" s="37" t="str">
        <f t="shared" si="8"/>
        <v>NHS111PS-202324-H1</v>
      </c>
      <c r="B1671" s="37" t="str">
        <f>VLOOKUP($A1671,Refs!$J$2:$K$15,2,FALSE)</f>
        <v>Apr'23 to Sep'23</v>
      </c>
      <c r="C1671" t="s">
        <v>537</v>
      </c>
      <c r="D1671" t="s">
        <v>11</v>
      </c>
      <c r="E1671" t="s">
        <v>514</v>
      </c>
      <c r="F1671" t="s">
        <v>12</v>
      </c>
      <c r="G1671" t="s">
        <v>527</v>
      </c>
      <c r="H1671" t="s">
        <v>34</v>
      </c>
      <c r="I1671" t="s">
        <v>73</v>
      </c>
      <c r="J1671" t="s">
        <v>496</v>
      </c>
      <c r="K1671">
        <v>6</v>
      </c>
    </row>
    <row r="1672" spans="1:11" x14ac:dyDescent="0.25">
      <c r="A1672" s="37" t="str">
        <f t="shared" si="8"/>
        <v>NHS111PS-202324-H1</v>
      </c>
      <c r="B1672" s="37" t="str">
        <f>VLOOKUP($A1672,Refs!$J$2:$K$15,2,FALSE)</f>
        <v>Apr'23 to Sep'23</v>
      </c>
      <c r="C1672" t="s">
        <v>537</v>
      </c>
      <c r="D1672" t="s">
        <v>11</v>
      </c>
      <c r="E1672" t="s">
        <v>514</v>
      </c>
      <c r="F1672" t="s">
        <v>12</v>
      </c>
      <c r="G1672" t="s">
        <v>527</v>
      </c>
      <c r="H1672" t="s">
        <v>34</v>
      </c>
      <c r="I1672" t="s">
        <v>73</v>
      </c>
      <c r="J1672" t="s">
        <v>497</v>
      </c>
      <c r="K1672">
        <v>0</v>
      </c>
    </row>
    <row r="1673" spans="1:11" x14ac:dyDescent="0.25">
      <c r="A1673" s="37" t="str">
        <f t="shared" si="8"/>
        <v>NHS111PS-202324-H1</v>
      </c>
      <c r="B1673" s="37" t="str">
        <f>VLOOKUP($A1673,Refs!$J$2:$K$15,2,FALSE)</f>
        <v>Apr'23 to Sep'23</v>
      </c>
      <c r="C1673" t="s">
        <v>537</v>
      </c>
      <c r="D1673" t="s">
        <v>11</v>
      </c>
      <c r="E1673" t="s">
        <v>514</v>
      </c>
      <c r="F1673" t="s">
        <v>12</v>
      </c>
      <c r="G1673" t="s">
        <v>527</v>
      </c>
      <c r="H1673" t="s">
        <v>34</v>
      </c>
      <c r="I1673" t="s">
        <v>73</v>
      </c>
      <c r="J1673" t="s">
        <v>498</v>
      </c>
      <c r="K1673">
        <v>1</v>
      </c>
    </row>
    <row r="1674" spans="1:11" x14ac:dyDescent="0.25">
      <c r="A1674" s="37" t="str">
        <f t="shared" si="8"/>
        <v>NHS111PS-202324-H1</v>
      </c>
      <c r="B1674" s="37" t="str">
        <f>VLOOKUP($A1674,Refs!$J$2:$K$15,2,FALSE)</f>
        <v>Apr'23 to Sep'23</v>
      </c>
      <c r="C1674" t="s">
        <v>537</v>
      </c>
      <c r="D1674" t="s">
        <v>11</v>
      </c>
      <c r="E1674" t="s">
        <v>514</v>
      </c>
      <c r="F1674" t="s">
        <v>12</v>
      </c>
      <c r="G1674" t="s">
        <v>527</v>
      </c>
      <c r="H1674" t="s">
        <v>34</v>
      </c>
      <c r="I1674" t="s">
        <v>73</v>
      </c>
      <c r="J1674" t="s">
        <v>499</v>
      </c>
      <c r="K1674">
        <v>2</v>
      </c>
    </row>
    <row r="1675" spans="1:11" x14ac:dyDescent="0.25">
      <c r="A1675" s="37" t="str">
        <f t="shared" si="8"/>
        <v>NHS111PS-202324-H1</v>
      </c>
      <c r="B1675" s="37" t="str">
        <f>VLOOKUP($A1675,Refs!$J$2:$K$15,2,FALSE)</f>
        <v>Apr'23 to Sep'23</v>
      </c>
      <c r="C1675" t="s">
        <v>537</v>
      </c>
      <c r="D1675" t="s">
        <v>11</v>
      </c>
      <c r="E1675" t="s">
        <v>514</v>
      </c>
      <c r="F1675" t="s">
        <v>12</v>
      </c>
      <c r="G1675" t="s">
        <v>527</v>
      </c>
      <c r="H1675" t="s">
        <v>34</v>
      </c>
      <c r="I1675" t="s">
        <v>73</v>
      </c>
      <c r="J1675" t="s">
        <v>500</v>
      </c>
      <c r="K1675">
        <v>0</v>
      </c>
    </row>
    <row r="1676" spans="1:11" x14ac:dyDescent="0.25">
      <c r="A1676" s="37" t="str">
        <f t="shared" si="8"/>
        <v>NHS111PS-202324-H1</v>
      </c>
      <c r="B1676" s="37" t="str">
        <f>VLOOKUP($A1676,Refs!$J$2:$K$15,2,FALSE)</f>
        <v>Apr'23 to Sep'23</v>
      </c>
      <c r="C1676" t="s">
        <v>537</v>
      </c>
      <c r="D1676" t="s">
        <v>11</v>
      </c>
      <c r="E1676" t="s">
        <v>514</v>
      </c>
      <c r="F1676" t="s">
        <v>12</v>
      </c>
      <c r="G1676" t="s">
        <v>527</v>
      </c>
      <c r="H1676" t="s">
        <v>34</v>
      </c>
      <c r="I1676" t="s">
        <v>73</v>
      </c>
      <c r="J1676" t="s">
        <v>501</v>
      </c>
      <c r="K1676">
        <v>11</v>
      </c>
    </row>
    <row r="1677" spans="1:11" x14ac:dyDescent="0.25">
      <c r="A1677" s="37" t="str">
        <f t="shared" si="8"/>
        <v>NHS111PS-202324-H1</v>
      </c>
      <c r="B1677" s="37" t="str">
        <f>VLOOKUP($A1677,Refs!$J$2:$K$15,2,FALSE)</f>
        <v>Apr'23 to Sep'23</v>
      </c>
      <c r="C1677" t="s">
        <v>537</v>
      </c>
      <c r="D1677" t="s">
        <v>11</v>
      </c>
      <c r="E1677" t="s">
        <v>514</v>
      </c>
      <c r="F1677" t="s">
        <v>12</v>
      </c>
      <c r="G1677" t="s">
        <v>527</v>
      </c>
      <c r="H1677" t="s">
        <v>34</v>
      </c>
      <c r="I1677" t="s">
        <v>73</v>
      </c>
      <c r="J1677" t="s">
        <v>502</v>
      </c>
      <c r="K1677">
        <v>4</v>
      </c>
    </row>
    <row r="1678" spans="1:11" x14ac:dyDescent="0.25">
      <c r="A1678" s="37" t="str">
        <f t="shared" si="8"/>
        <v>NHS111PS-202324-H1</v>
      </c>
      <c r="B1678" s="37" t="str">
        <f>VLOOKUP($A1678,Refs!$J$2:$K$15,2,FALSE)</f>
        <v>Apr'23 to Sep'23</v>
      </c>
      <c r="C1678" t="s">
        <v>537</v>
      </c>
      <c r="D1678" t="s">
        <v>11</v>
      </c>
      <c r="E1678" t="s">
        <v>514</v>
      </c>
      <c r="F1678" t="s">
        <v>12</v>
      </c>
      <c r="G1678" t="s">
        <v>527</v>
      </c>
      <c r="H1678" t="s">
        <v>34</v>
      </c>
      <c r="I1678" t="s">
        <v>73</v>
      </c>
      <c r="J1678" t="s">
        <v>503</v>
      </c>
      <c r="K1678">
        <v>6</v>
      </c>
    </row>
    <row r="1679" spans="1:11" x14ac:dyDescent="0.25">
      <c r="A1679" s="37" t="str">
        <f t="shared" si="8"/>
        <v>NHS111PS-202324-H1</v>
      </c>
      <c r="B1679" s="37" t="str">
        <f>VLOOKUP($A1679,Refs!$J$2:$K$15,2,FALSE)</f>
        <v>Apr'23 to Sep'23</v>
      </c>
      <c r="C1679" t="s">
        <v>537</v>
      </c>
      <c r="D1679" t="s">
        <v>11</v>
      </c>
      <c r="E1679" t="s">
        <v>514</v>
      </c>
      <c r="F1679" t="s">
        <v>12</v>
      </c>
      <c r="G1679" t="s">
        <v>527</v>
      </c>
      <c r="H1679" t="s">
        <v>34</v>
      </c>
      <c r="I1679" t="s">
        <v>73</v>
      </c>
      <c r="J1679" t="s">
        <v>504</v>
      </c>
      <c r="K1679">
        <v>4</v>
      </c>
    </row>
    <row r="1680" spans="1:11" x14ac:dyDescent="0.25">
      <c r="A1680" s="37" t="str">
        <f t="shared" si="8"/>
        <v>NHS111PS-202324-H1</v>
      </c>
      <c r="B1680" s="37" t="str">
        <f>VLOOKUP($A1680,Refs!$J$2:$K$15,2,FALSE)</f>
        <v>Apr'23 to Sep'23</v>
      </c>
      <c r="C1680" t="s">
        <v>537</v>
      </c>
      <c r="D1680" t="s">
        <v>11</v>
      </c>
      <c r="E1680" t="s">
        <v>514</v>
      </c>
      <c r="F1680" t="s">
        <v>12</v>
      </c>
      <c r="G1680" t="s">
        <v>527</v>
      </c>
      <c r="H1680" t="s">
        <v>34</v>
      </c>
      <c r="I1680" t="s">
        <v>73</v>
      </c>
      <c r="J1680" t="s">
        <v>505</v>
      </c>
      <c r="K1680">
        <v>0</v>
      </c>
    </row>
    <row r="1681" spans="1:11" x14ac:dyDescent="0.25">
      <c r="A1681" s="37" t="str">
        <f t="shared" si="8"/>
        <v>NHS111PS-202324-H1</v>
      </c>
      <c r="B1681" s="37" t="str">
        <f>VLOOKUP($A1681,Refs!$J$2:$K$15,2,FALSE)</f>
        <v>Apr'23 to Sep'23</v>
      </c>
      <c r="C1681" t="s">
        <v>537</v>
      </c>
      <c r="D1681" t="s">
        <v>11</v>
      </c>
      <c r="E1681" t="s">
        <v>514</v>
      </c>
      <c r="F1681" t="s">
        <v>12</v>
      </c>
      <c r="G1681" t="s">
        <v>527</v>
      </c>
      <c r="H1681" t="s">
        <v>34</v>
      </c>
      <c r="I1681" t="s">
        <v>73</v>
      </c>
      <c r="J1681" t="s">
        <v>506</v>
      </c>
      <c r="K1681">
        <v>1</v>
      </c>
    </row>
    <row r="1682" spans="1:11" x14ac:dyDescent="0.25">
      <c r="A1682" s="37" t="str">
        <f t="shared" si="8"/>
        <v>NHS111PS-202324-H1</v>
      </c>
      <c r="B1682" s="37" t="str">
        <f>VLOOKUP($A1682,Refs!$J$2:$K$15,2,FALSE)</f>
        <v>Apr'23 to Sep'23</v>
      </c>
      <c r="C1682" t="s">
        <v>537</v>
      </c>
      <c r="D1682" t="s">
        <v>11</v>
      </c>
      <c r="E1682" t="s">
        <v>514</v>
      </c>
      <c r="F1682" t="s">
        <v>12</v>
      </c>
      <c r="G1682" t="s">
        <v>527</v>
      </c>
      <c r="H1682" t="s">
        <v>34</v>
      </c>
      <c r="I1682" t="s">
        <v>73</v>
      </c>
      <c r="J1682" t="s">
        <v>507</v>
      </c>
      <c r="K1682">
        <v>0</v>
      </c>
    </row>
    <row r="1683" spans="1:11" x14ac:dyDescent="0.25">
      <c r="A1683" s="37" t="str">
        <f t="shared" si="8"/>
        <v>NHS111PS-202324-H1</v>
      </c>
      <c r="B1683" s="37" t="str">
        <f>VLOOKUP($A1683,Refs!$J$2:$K$15,2,FALSE)</f>
        <v>Apr'23 to Sep'23</v>
      </c>
      <c r="C1683" t="s">
        <v>537</v>
      </c>
      <c r="D1683" t="s">
        <v>11</v>
      </c>
      <c r="E1683" t="s">
        <v>514</v>
      </c>
      <c r="F1683" t="s">
        <v>12</v>
      </c>
      <c r="G1683" t="s">
        <v>527</v>
      </c>
      <c r="H1683" t="s">
        <v>34</v>
      </c>
      <c r="I1683" t="s">
        <v>73</v>
      </c>
      <c r="J1683" t="s">
        <v>508</v>
      </c>
      <c r="K1683">
        <v>0</v>
      </c>
    </row>
    <row r="1684" spans="1:11" x14ac:dyDescent="0.25">
      <c r="A1684" s="37" t="str">
        <f t="shared" si="8"/>
        <v>NHS111PS-202324-H1</v>
      </c>
      <c r="B1684" s="37" t="str">
        <f>VLOOKUP($A1684,Refs!$J$2:$K$15,2,FALSE)</f>
        <v>Apr'23 to Sep'23</v>
      </c>
      <c r="C1684" t="s">
        <v>537</v>
      </c>
      <c r="D1684" t="s">
        <v>18</v>
      </c>
      <c r="E1684" t="s">
        <v>511</v>
      </c>
      <c r="F1684" t="s">
        <v>12</v>
      </c>
      <c r="G1684" t="s">
        <v>527</v>
      </c>
      <c r="H1684" t="s">
        <v>558</v>
      </c>
      <c r="I1684" t="s">
        <v>559</v>
      </c>
      <c r="J1684">
        <v>1</v>
      </c>
      <c r="K1684">
        <v>1122</v>
      </c>
    </row>
    <row r="1685" spans="1:11" x14ac:dyDescent="0.25">
      <c r="A1685" s="37" t="str">
        <f t="shared" si="8"/>
        <v>NHS111PS-202324-H1</v>
      </c>
      <c r="B1685" s="37" t="str">
        <f>VLOOKUP($A1685,Refs!$J$2:$K$15,2,FALSE)</f>
        <v>Apr'23 to Sep'23</v>
      </c>
      <c r="C1685" t="s">
        <v>537</v>
      </c>
      <c r="D1685" t="s">
        <v>18</v>
      </c>
      <c r="E1685" t="s">
        <v>511</v>
      </c>
      <c r="F1685" t="s">
        <v>12</v>
      </c>
      <c r="G1685" t="s">
        <v>527</v>
      </c>
      <c r="H1685" t="s">
        <v>558</v>
      </c>
      <c r="I1685" t="s">
        <v>559</v>
      </c>
      <c r="J1685">
        <v>2</v>
      </c>
      <c r="K1685">
        <v>84</v>
      </c>
    </row>
    <row r="1686" spans="1:11" x14ac:dyDescent="0.25">
      <c r="A1686" s="37" t="str">
        <f t="shared" si="8"/>
        <v>NHS111PS-202324-H1</v>
      </c>
      <c r="B1686" s="37" t="str">
        <f>VLOOKUP($A1686,Refs!$J$2:$K$15,2,FALSE)</f>
        <v>Apr'23 to Sep'23</v>
      </c>
      <c r="C1686" t="s">
        <v>537</v>
      </c>
      <c r="D1686" t="s">
        <v>18</v>
      </c>
      <c r="E1686" t="s">
        <v>511</v>
      </c>
      <c r="F1686" t="s">
        <v>12</v>
      </c>
      <c r="G1686" t="s">
        <v>527</v>
      </c>
      <c r="H1686" t="s">
        <v>558</v>
      </c>
      <c r="I1686" t="s">
        <v>559</v>
      </c>
      <c r="J1686" t="s">
        <v>495</v>
      </c>
      <c r="K1686">
        <v>60</v>
      </c>
    </row>
    <row r="1687" spans="1:11" x14ac:dyDescent="0.25">
      <c r="A1687" s="37" t="str">
        <f t="shared" si="8"/>
        <v>NHS111PS-202324-H1</v>
      </c>
      <c r="B1687" s="37" t="str">
        <f>VLOOKUP($A1687,Refs!$J$2:$K$15,2,FALSE)</f>
        <v>Apr'23 to Sep'23</v>
      </c>
      <c r="C1687" t="s">
        <v>537</v>
      </c>
      <c r="D1687" t="s">
        <v>18</v>
      </c>
      <c r="E1687" t="s">
        <v>511</v>
      </c>
      <c r="F1687" t="s">
        <v>12</v>
      </c>
      <c r="G1687" t="s">
        <v>527</v>
      </c>
      <c r="H1687" t="s">
        <v>558</v>
      </c>
      <c r="I1687" t="s">
        <v>559</v>
      </c>
      <c r="J1687" t="s">
        <v>496</v>
      </c>
      <c r="K1687">
        <v>14</v>
      </c>
    </row>
    <row r="1688" spans="1:11" x14ac:dyDescent="0.25">
      <c r="A1688" s="37" t="str">
        <f t="shared" si="8"/>
        <v>NHS111PS-202324-H1</v>
      </c>
      <c r="B1688" s="37" t="str">
        <f>VLOOKUP($A1688,Refs!$J$2:$K$15,2,FALSE)</f>
        <v>Apr'23 to Sep'23</v>
      </c>
      <c r="C1688" t="s">
        <v>537</v>
      </c>
      <c r="D1688" t="s">
        <v>18</v>
      </c>
      <c r="E1688" t="s">
        <v>511</v>
      </c>
      <c r="F1688" t="s">
        <v>12</v>
      </c>
      <c r="G1688" t="s">
        <v>527</v>
      </c>
      <c r="H1688" t="s">
        <v>558</v>
      </c>
      <c r="I1688" t="s">
        <v>559</v>
      </c>
      <c r="J1688" t="s">
        <v>497</v>
      </c>
      <c r="K1688">
        <v>4</v>
      </c>
    </row>
    <row r="1689" spans="1:11" x14ac:dyDescent="0.25">
      <c r="A1689" s="37" t="str">
        <f t="shared" si="8"/>
        <v>NHS111PS-202324-H1</v>
      </c>
      <c r="B1689" s="37" t="str">
        <f>VLOOKUP($A1689,Refs!$J$2:$K$15,2,FALSE)</f>
        <v>Apr'23 to Sep'23</v>
      </c>
      <c r="C1689" t="s">
        <v>537</v>
      </c>
      <c r="D1689" t="s">
        <v>18</v>
      </c>
      <c r="E1689" t="s">
        <v>511</v>
      </c>
      <c r="F1689" t="s">
        <v>12</v>
      </c>
      <c r="G1689" t="s">
        <v>527</v>
      </c>
      <c r="H1689" t="s">
        <v>558</v>
      </c>
      <c r="I1689" t="s">
        <v>559</v>
      </c>
      <c r="J1689" t="s">
        <v>498</v>
      </c>
      <c r="K1689">
        <v>2</v>
      </c>
    </row>
    <row r="1690" spans="1:11" x14ac:dyDescent="0.25">
      <c r="A1690" s="37" t="str">
        <f t="shared" si="8"/>
        <v>NHS111PS-202324-H1</v>
      </c>
      <c r="B1690" s="37" t="str">
        <f>VLOOKUP($A1690,Refs!$J$2:$K$15,2,FALSE)</f>
        <v>Apr'23 to Sep'23</v>
      </c>
      <c r="C1690" t="s">
        <v>537</v>
      </c>
      <c r="D1690" t="s">
        <v>18</v>
      </c>
      <c r="E1690" t="s">
        <v>511</v>
      </c>
      <c r="F1690" t="s">
        <v>12</v>
      </c>
      <c r="G1690" t="s">
        <v>527</v>
      </c>
      <c r="H1690" t="s">
        <v>558</v>
      </c>
      <c r="I1690" t="s">
        <v>559</v>
      </c>
      <c r="J1690" t="s">
        <v>499</v>
      </c>
      <c r="K1690">
        <v>2</v>
      </c>
    </row>
    <row r="1691" spans="1:11" x14ac:dyDescent="0.25">
      <c r="A1691" s="37" t="str">
        <f t="shared" si="8"/>
        <v>NHS111PS-202324-H1</v>
      </c>
      <c r="B1691" s="37" t="str">
        <f>VLOOKUP($A1691,Refs!$J$2:$K$15,2,FALSE)</f>
        <v>Apr'23 to Sep'23</v>
      </c>
      <c r="C1691" t="s">
        <v>537</v>
      </c>
      <c r="D1691" t="s">
        <v>18</v>
      </c>
      <c r="E1691" t="s">
        <v>511</v>
      </c>
      <c r="F1691" t="s">
        <v>12</v>
      </c>
      <c r="G1691" t="s">
        <v>527</v>
      </c>
      <c r="H1691" t="s">
        <v>558</v>
      </c>
      <c r="I1691" t="s">
        <v>559</v>
      </c>
      <c r="J1691" t="s">
        <v>500</v>
      </c>
      <c r="K1691">
        <v>2</v>
      </c>
    </row>
    <row r="1692" spans="1:11" x14ac:dyDescent="0.25">
      <c r="A1692" s="37" t="str">
        <f t="shared" si="8"/>
        <v>NHS111PS-202324-H1</v>
      </c>
      <c r="B1692" s="37" t="str">
        <f>VLOOKUP($A1692,Refs!$J$2:$K$15,2,FALSE)</f>
        <v>Apr'23 to Sep'23</v>
      </c>
      <c r="C1692" t="s">
        <v>537</v>
      </c>
      <c r="D1692" t="s">
        <v>18</v>
      </c>
      <c r="E1692" t="s">
        <v>511</v>
      </c>
      <c r="F1692" t="s">
        <v>12</v>
      </c>
      <c r="G1692" t="s">
        <v>527</v>
      </c>
      <c r="H1692" t="s">
        <v>558</v>
      </c>
      <c r="I1692" t="s">
        <v>559</v>
      </c>
      <c r="J1692" t="s">
        <v>501</v>
      </c>
      <c r="K1692">
        <v>26</v>
      </c>
    </row>
    <row r="1693" spans="1:11" x14ac:dyDescent="0.25">
      <c r="A1693" s="37" t="str">
        <f t="shared" si="8"/>
        <v>NHS111PS-202324-H1</v>
      </c>
      <c r="B1693" s="37" t="str">
        <f>VLOOKUP($A1693,Refs!$J$2:$K$15,2,FALSE)</f>
        <v>Apr'23 to Sep'23</v>
      </c>
      <c r="C1693" t="s">
        <v>537</v>
      </c>
      <c r="D1693" t="s">
        <v>18</v>
      </c>
      <c r="E1693" t="s">
        <v>511</v>
      </c>
      <c r="F1693" t="s">
        <v>12</v>
      </c>
      <c r="G1693" t="s">
        <v>527</v>
      </c>
      <c r="H1693" t="s">
        <v>558</v>
      </c>
      <c r="I1693" t="s">
        <v>559</v>
      </c>
      <c r="J1693" t="s">
        <v>502</v>
      </c>
      <c r="K1693">
        <v>6</v>
      </c>
    </row>
    <row r="1694" spans="1:11" x14ac:dyDescent="0.25">
      <c r="A1694" s="37" t="str">
        <f t="shared" si="8"/>
        <v>NHS111PS-202324-H1</v>
      </c>
      <c r="B1694" s="37" t="str">
        <f>VLOOKUP($A1694,Refs!$J$2:$K$15,2,FALSE)</f>
        <v>Apr'23 to Sep'23</v>
      </c>
      <c r="C1694" t="s">
        <v>537</v>
      </c>
      <c r="D1694" t="s">
        <v>18</v>
      </c>
      <c r="E1694" t="s">
        <v>511</v>
      </c>
      <c r="F1694" t="s">
        <v>12</v>
      </c>
      <c r="G1694" t="s">
        <v>527</v>
      </c>
      <c r="H1694" t="s">
        <v>558</v>
      </c>
      <c r="I1694" t="s">
        <v>559</v>
      </c>
      <c r="J1694" t="s">
        <v>503</v>
      </c>
      <c r="K1694">
        <v>22</v>
      </c>
    </row>
    <row r="1695" spans="1:11" x14ac:dyDescent="0.25">
      <c r="A1695" s="37" t="str">
        <f t="shared" si="8"/>
        <v>NHS111PS-202324-H1</v>
      </c>
      <c r="B1695" s="37" t="str">
        <f>VLOOKUP($A1695,Refs!$J$2:$K$15,2,FALSE)</f>
        <v>Apr'23 to Sep'23</v>
      </c>
      <c r="C1695" t="s">
        <v>537</v>
      </c>
      <c r="D1695" t="s">
        <v>18</v>
      </c>
      <c r="E1695" t="s">
        <v>511</v>
      </c>
      <c r="F1695" t="s">
        <v>12</v>
      </c>
      <c r="G1695" t="s">
        <v>527</v>
      </c>
      <c r="H1695" t="s">
        <v>558</v>
      </c>
      <c r="I1695" t="s">
        <v>559</v>
      </c>
      <c r="J1695" t="s">
        <v>504</v>
      </c>
      <c r="K1695">
        <v>15</v>
      </c>
    </row>
    <row r="1696" spans="1:11" x14ac:dyDescent="0.25">
      <c r="A1696" s="37" t="str">
        <f t="shared" si="8"/>
        <v>NHS111PS-202324-H1</v>
      </c>
      <c r="B1696" s="37" t="str">
        <f>VLOOKUP($A1696,Refs!$J$2:$K$15,2,FALSE)</f>
        <v>Apr'23 to Sep'23</v>
      </c>
      <c r="C1696" t="s">
        <v>537</v>
      </c>
      <c r="D1696" t="s">
        <v>18</v>
      </c>
      <c r="E1696" t="s">
        <v>511</v>
      </c>
      <c r="F1696" t="s">
        <v>12</v>
      </c>
      <c r="G1696" t="s">
        <v>527</v>
      </c>
      <c r="H1696" t="s">
        <v>558</v>
      </c>
      <c r="I1696" t="s">
        <v>559</v>
      </c>
      <c r="J1696" t="s">
        <v>505</v>
      </c>
      <c r="K1696">
        <v>0</v>
      </c>
    </row>
    <row r="1697" spans="1:11" x14ac:dyDescent="0.25">
      <c r="A1697" s="37" t="str">
        <f t="shared" si="8"/>
        <v>NHS111PS-202324-H1</v>
      </c>
      <c r="B1697" s="37" t="str">
        <f>VLOOKUP($A1697,Refs!$J$2:$K$15,2,FALSE)</f>
        <v>Apr'23 to Sep'23</v>
      </c>
      <c r="C1697" t="s">
        <v>537</v>
      </c>
      <c r="D1697" t="s">
        <v>18</v>
      </c>
      <c r="E1697" t="s">
        <v>511</v>
      </c>
      <c r="F1697" t="s">
        <v>12</v>
      </c>
      <c r="G1697" t="s">
        <v>527</v>
      </c>
      <c r="H1697" t="s">
        <v>558</v>
      </c>
      <c r="I1697" t="s">
        <v>559</v>
      </c>
      <c r="J1697" t="s">
        <v>506</v>
      </c>
      <c r="K1697">
        <v>3</v>
      </c>
    </row>
    <row r="1698" spans="1:11" x14ac:dyDescent="0.25">
      <c r="A1698" s="37" t="str">
        <f t="shared" si="8"/>
        <v>NHS111PS-202324-H1</v>
      </c>
      <c r="B1698" s="37" t="str">
        <f>VLOOKUP($A1698,Refs!$J$2:$K$15,2,FALSE)</f>
        <v>Apr'23 to Sep'23</v>
      </c>
      <c r="C1698" t="s">
        <v>537</v>
      </c>
      <c r="D1698" t="s">
        <v>18</v>
      </c>
      <c r="E1698" t="s">
        <v>511</v>
      </c>
      <c r="F1698" t="s">
        <v>12</v>
      </c>
      <c r="G1698" t="s">
        <v>527</v>
      </c>
      <c r="H1698" t="s">
        <v>558</v>
      </c>
      <c r="I1698" t="s">
        <v>559</v>
      </c>
      <c r="J1698" t="s">
        <v>507</v>
      </c>
      <c r="K1698">
        <v>10</v>
      </c>
    </row>
    <row r="1699" spans="1:11" x14ac:dyDescent="0.25">
      <c r="A1699" s="37" t="str">
        <f t="shared" si="8"/>
        <v>NHS111PS-202324-H1</v>
      </c>
      <c r="B1699" s="37" t="str">
        <f>VLOOKUP($A1699,Refs!$J$2:$K$15,2,FALSE)</f>
        <v>Apr'23 to Sep'23</v>
      </c>
      <c r="C1699" t="s">
        <v>537</v>
      </c>
      <c r="D1699" t="s">
        <v>18</v>
      </c>
      <c r="E1699" t="s">
        <v>511</v>
      </c>
      <c r="F1699" t="s">
        <v>12</v>
      </c>
      <c r="G1699" t="s">
        <v>527</v>
      </c>
      <c r="H1699" t="s">
        <v>558</v>
      </c>
      <c r="I1699" t="s">
        <v>559</v>
      </c>
      <c r="J1699" t="s">
        <v>508</v>
      </c>
      <c r="K1699">
        <v>2</v>
      </c>
    </row>
    <row r="1700" spans="1:11" x14ac:dyDescent="0.25">
      <c r="A1700" s="37" t="str">
        <f t="shared" ref="A1700:A1715" si="9">C1700</f>
        <v>NHS111PS-202324-H1</v>
      </c>
      <c r="B1700" s="37" t="str">
        <f>VLOOKUP($A1700,Refs!$J$2:$K$15,2,FALSE)</f>
        <v>Apr'23 to Sep'23</v>
      </c>
      <c r="C1700" t="s">
        <v>537</v>
      </c>
      <c r="D1700" t="s">
        <v>18</v>
      </c>
      <c r="E1700" t="s">
        <v>511</v>
      </c>
      <c r="F1700" t="s">
        <v>12</v>
      </c>
      <c r="G1700" t="s">
        <v>527</v>
      </c>
      <c r="H1700" t="s">
        <v>579</v>
      </c>
      <c r="I1700" t="s">
        <v>583</v>
      </c>
      <c r="J1700">
        <v>1</v>
      </c>
      <c r="K1700">
        <v>969</v>
      </c>
    </row>
    <row r="1701" spans="1:11" x14ac:dyDescent="0.25">
      <c r="A1701" s="37" t="str">
        <f t="shared" si="9"/>
        <v>NHS111PS-202324-H1</v>
      </c>
      <c r="B1701" s="37" t="str">
        <f>VLOOKUP($A1701,Refs!$J$2:$K$15,2,FALSE)</f>
        <v>Apr'23 to Sep'23</v>
      </c>
      <c r="C1701" t="s">
        <v>537</v>
      </c>
      <c r="D1701" t="s">
        <v>18</v>
      </c>
      <c r="E1701" t="s">
        <v>511</v>
      </c>
      <c r="F1701" t="s">
        <v>12</v>
      </c>
      <c r="G1701" t="s">
        <v>527</v>
      </c>
      <c r="H1701" t="s">
        <v>579</v>
      </c>
      <c r="I1701" t="s">
        <v>583</v>
      </c>
      <c r="J1701">
        <v>2</v>
      </c>
      <c r="K1701">
        <v>51</v>
      </c>
    </row>
    <row r="1702" spans="1:11" x14ac:dyDescent="0.25">
      <c r="A1702" s="37" t="str">
        <f t="shared" si="9"/>
        <v>NHS111PS-202324-H1</v>
      </c>
      <c r="B1702" s="37" t="str">
        <f>VLOOKUP($A1702,Refs!$J$2:$K$15,2,FALSE)</f>
        <v>Apr'23 to Sep'23</v>
      </c>
      <c r="C1702" t="s">
        <v>537</v>
      </c>
      <c r="D1702" t="s">
        <v>18</v>
      </c>
      <c r="E1702" t="s">
        <v>511</v>
      </c>
      <c r="F1702" t="s">
        <v>12</v>
      </c>
      <c r="G1702" t="s">
        <v>527</v>
      </c>
      <c r="H1702" t="s">
        <v>579</v>
      </c>
      <c r="I1702" t="s">
        <v>583</v>
      </c>
      <c r="J1702" t="s">
        <v>495</v>
      </c>
      <c r="K1702">
        <v>31</v>
      </c>
    </row>
    <row r="1703" spans="1:11" x14ac:dyDescent="0.25">
      <c r="A1703" s="37" t="str">
        <f t="shared" si="9"/>
        <v>NHS111PS-202324-H1</v>
      </c>
      <c r="B1703" s="37" t="str">
        <f>VLOOKUP($A1703,Refs!$J$2:$K$15,2,FALSE)</f>
        <v>Apr'23 to Sep'23</v>
      </c>
      <c r="C1703" t="s">
        <v>537</v>
      </c>
      <c r="D1703" t="s">
        <v>18</v>
      </c>
      <c r="E1703" t="s">
        <v>511</v>
      </c>
      <c r="F1703" t="s">
        <v>12</v>
      </c>
      <c r="G1703" t="s">
        <v>527</v>
      </c>
      <c r="H1703" t="s">
        <v>579</v>
      </c>
      <c r="I1703" t="s">
        <v>583</v>
      </c>
      <c r="J1703" t="s">
        <v>496</v>
      </c>
      <c r="K1703">
        <v>12</v>
      </c>
    </row>
    <row r="1704" spans="1:11" x14ac:dyDescent="0.25">
      <c r="A1704" s="37" t="str">
        <f t="shared" si="9"/>
        <v>NHS111PS-202324-H1</v>
      </c>
      <c r="B1704" s="37" t="str">
        <f>VLOOKUP($A1704,Refs!$J$2:$K$15,2,FALSE)</f>
        <v>Apr'23 to Sep'23</v>
      </c>
      <c r="C1704" t="s">
        <v>537</v>
      </c>
      <c r="D1704" t="s">
        <v>18</v>
      </c>
      <c r="E1704" t="s">
        <v>511</v>
      </c>
      <c r="F1704" t="s">
        <v>12</v>
      </c>
      <c r="G1704" t="s">
        <v>527</v>
      </c>
      <c r="H1704" t="s">
        <v>579</v>
      </c>
      <c r="I1704" t="s">
        <v>583</v>
      </c>
      <c r="J1704" t="s">
        <v>497</v>
      </c>
      <c r="K1704">
        <v>0</v>
      </c>
    </row>
    <row r="1705" spans="1:11" x14ac:dyDescent="0.25">
      <c r="A1705" s="37" t="str">
        <f t="shared" si="9"/>
        <v>NHS111PS-202324-H1</v>
      </c>
      <c r="B1705" s="37" t="str">
        <f>VLOOKUP($A1705,Refs!$J$2:$K$15,2,FALSE)</f>
        <v>Apr'23 to Sep'23</v>
      </c>
      <c r="C1705" t="s">
        <v>537</v>
      </c>
      <c r="D1705" t="s">
        <v>18</v>
      </c>
      <c r="E1705" t="s">
        <v>511</v>
      </c>
      <c r="F1705" t="s">
        <v>12</v>
      </c>
      <c r="G1705" t="s">
        <v>527</v>
      </c>
      <c r="H1705" t="s">
        <v>579</v>
      </c>
      <c r="I1705" t="s">
        <v>583</v>
      </c>
      <c r="J1705" t="s">
        <v>498</v>
      </c>
      <c r="K1705">
        <v>6</v>
      </c>
    </row>
    <row r="1706" spans="1:11" x14ac:dyDescent="0.25">
      <c r="A1706" s="37" t="str">
        <f t="shared" si="9"/>
        <v>NHS111PS-202324-H1</v>
      </c>
      <c r="B1706" s="37" t="str">
        <f>VLOOKUP($A1706,Refs!$J$2:$K$15,2,FALSE)</f>
        <v>Apr'23 to Sep'23</v>
      </c>
      <c r="C1706" t="s">
        <v>537</v>
      </c>
      <c r="D1706" t="s">
        <v>18</v>
      </c>
      <c r="E1706" t="s">
        <v>511</v>
      </c>
      <c r="F1706" t="s">
        <v>12</v>
      </c>
      <c r="G1706" t="s">
        <v>527</v>
      </c>
      <c r="H1706" t="s">
        <v>579</v>
      </c>
      <c r="I1706" t="s">
        <v>583</v>
      </c>
      <c r="J1706" t="s">
        <v>499</v>
      </c>
      <c r="K1706">
        <v>2</v>
      </c>
    </row>
    <row r="1707" spans="1:11" x14ac:dyDescent="0.25">
      <c r="A1707" s="37" t="str">
        <f t="shared" si="9"/>
        <v>NHS111PS-202324-H1</v>
      </c>
      <c r="B1707" s="37" t="str">
        <f>VLOOKUP($A1707,Refs!$J$2:$K$15,2,FALSE)</f>
        <v>Apr'23 to Sep'23</v>
      </c>
      <c r="C1707" t="s">
        <v>537</v>
      </c>
      <c r="D1707" t="s">
        <v>18</v>
      </c>
      <c r="E1707" t="s">
        <v>511</v>
      </c>
      <c r="F1707" t="s">
        <v>12</v>
      </c>
      <c r="G1707" t="s">
        <v>527</v>
      </c>
      <c r="H1707" t="s">
        <v>579</v>
      </c>
      <c r="I1707" t="s">
        <v>583</v>
      </c>
      <c r="J1707" t="s">
        <v>500</v>
      </c>
      <c r="K1707">
        <v>0</v>
      </c>
    </row>
    <row r="1708" spans="1:11" x14ac:dyDescent="0.25">
      <c r="A1708" s="37" t="str">
        <f t="shared" si="9"/>
        <v>NHS111PS-202324-H1</v>
      </c>
      <c r="B1708" s="37" t="str">
        <f>VLOOKUP($A1708,Refs!$J$2:$K$15,2,FALSE)</f>
        <v>Apr'23 to Sep'23</v>
      </c>
      <c r="C1708" t="s">
        <v>537</v>
      </c>
      <c r="D1708" t="s">
        <v>18</v>
      </c>
      <c r="E1708" t="s">
        <v>511</v>
      </c>
      <c r="F1708" t="s">
        <v>12</v>
      </c>
      <c r="G1708" t="s">
        <v>527</v>
      </c>
      <c r="H1708" t="s">
        <v>579</v>
      </c>
      <c r="I1708" t="s">
        <v>583</v>
      </c>
      <c r="J1708" t="s">
        <v>501</v>
      </c>
      <c r="K1708">
        <v>18</v>
      </c>
    </row>
    <row r="1709" spans="1:11" x14ac:dyDescent="0.25">
      <c r="A1709" s="37" t="str">
        <f t="shared" si="9"/>
        <v>NHS111PS-202324-H1</v>
      </c>
      <c r="B1709" s="37" t="str">
        <f>VLOOKUP($A1709,Refs!$J$2:$K$15,2,FALSE)</f>
        <v>Apr'23 to Sep'23</v>
      </c>
      <c r="C1709" t="s">
        <v>537</v>
      </c>
      <c r="D1709" t="s">
        <v>18</v>
      </c>
      <c r="E1709" t="s">
        <v>511</v>
      </c>
      <c r="F1709" t="s">
        <v>12</v>
      </c>
      <c r="G1709" t="s">
        <v>527</v>
      </c>
      <c r="H1709" t="s">
        <v>579</v>
      </c>
      <c r="I1709" t="s">
        <v>583</v>
      </c>
      <c r="J1709" t="s">
        <v>502</v>
      </c>
      <c r="K1709">
        <v>4</v>
      </c>
    </row>
    <row r="1710" spans="1:11" x14ac:dyDescent="0.25">
      <c r="A1710" s="37" t="str">
        <f t="shared" si="9"/>
        <v>NHS111PS-202324-H1</v>
      </c>
      <c r="B1710" s="37" t="str">
        <f>VLOOKUP($A1710,Refs!$J$2:$K$15,2,FALSE)</f>
        <v>Apr'23 to Sep'23</v>
      </c>
      <c r="C1710" t="s">
        <v>537</v>
      </c>
      <c r="D1710" t="s">
        <v>18</v>
      </c>
      <c r="E1710" t="s">
        <v>511</v>
      </c>
      <c r="F1710" t="s">
        <v>12</v>
      </c>
      <c r="G1710" t="s">
        <v>527</v>
      </c>
      <c r="H1710" t="s">
        <v>579</v>
      </c>
      <c r="I1710" t="s">
        <v>583</v>
      </c>
      <c r="J1710" t="s">
        <v>503</v>
      </c>
      <c r="K1710">
        <v>6</v>
      </c>
    </row>
    <row r="1711" spans="1:11" x14ac:dyDescent="0.25">
      <c r="A1711" s="37" t="str">
        <f t="shared" si="9"/>
        <v>NHS111PS-202324-H1</v>
      </c>
      <c r="B1711" s="37" t="str">
        <f>VLOOKUP($A1711,Refs!$J$2:$K$15,2,FALSE)</f>
        <v>Apr'23 to Sep'23</v>
      </c>
      <c r="C1711" t="s">
        <v>537</v>
      </c>
      <c r="D1711" t="s">
        <v>18</v>
      </c>
      <c r="E1711" t="s">
        <v>511</v>
      </c>
      <c r="F1711" t="s">
        <v>12</v>
      </c>
      <c r="G1711" t="s">
        <v>527</v>
      </c>
      <c r="H1711" t="s">
        <v>579</v>
      </c>
      <c r="I1711" t="s">
        <v>583</v>
      </c>
      <c r="J1711" t="s">
        <v>504</v>
      </c>
      <c r="K1711">
        <v>12</v>
      </c>
    </row>
    <row r="1712" spans="1:11" x14ac:dyDescent="0.25">
      <c r="A1712" s="37" t="str">
        <f t="shared" si="9"/>
        <v>NHS111PS-202324-H1</v>
      </c>
      <c r="B1712" s="37" t="str">
        <f>VLOOKUP($A1712,Refs!$J$2:$K$15,2,FALSE)</f>
        <v>Apr'23 to Sep'23</v>
      </c>
      <c r="C1712" t="s">
        <v>537</v>
      </c>
      <c r="D1712" t="s">
        <v>18</v>
      </c>
      <c r="E1712" t="s">
        <v>511</v>
      </c>
      <c r="F1712" t="s">
        <v>12</v>
      </c>
      <c r="G1712" t="s">
        <v>527</v>
      </c>
      <c r="H1712" t="s">
        <v>579</v>
      </c>
      <c r="I1712" t="s">
        <v>583</v>
      </c>
      <c r="J1712" t="s">
        <v>505</v>
      </c>
      <c r="K1712">
        <v>1</v>
      </c>
    </row>
    <row r="1713" spans="1:11" x14ac:dyDescent="0.25">
      <c r="A1713" s="37" t="str">
        <f t="shared" si="9"/>
        <v>NHS111PS-202324-H1</v>
      </c>
      <c r="B1713" s="37" t="str">
        <f>VLOOKUP($A1713,Refs!$J$2:$K$15,2,FALSE)</f>
        <v>Apr'23 to Sep'23</v>
      </c>
      <c r="C1713" t="s">
        <v>537</v>
      </c>
      <c r="D1713" t="s">
        <v>18</v>
      </c>
      <c r="E1713" t="s">
        <v>511</v>
      </c>
      <c r="F1713" t="s">
        <v>12</v>
      </c>
      <c r="G1713" t="s">
        <v>527</v>
      </c>
      <c r="H1713" t="s">
        <v>579</v>
      </c>
      <c r="I1713" t="s">
        <v>583</v>
      </c>
      <c r="J1713" t="s">
        <v>506</v>
      </c>
      <c r="K1713">
        <v>3</v>
      </c>
    </row>
    <row r="1714" spans="1:11" x14ac:dyDescent="0.25">
      <c r="A1714" s="37" t="str">
        <f t="shared" si="9"/>
        <v>NHS111PS-202324-H1</v>
      </c>
      <c r="B1714" s="37" t="str">
        <f>VLOOKUP($A1714,Refs!$J$2:$K$15,2,FALSE)</f>
        <v>Apr'23 to Sep'23</v>
      </c>
      <c r="C1714" t="s">
        <v>537</v>
      </c>
      <c r="D1714" t="s">
        <v>18</v>
      </c>
      <c r="E1714" t="s">
        <v>511</v>
      </c>
      <c r="F1714" t="s">
        <v>12</v>
      </c>
      <c r="G1714" t="s">
        <v>527</v>
      </c>
      <c r="H1714" t="s">
        <v>579</v>
      </c>
      <c r="I1714" t="s">
        <v>583</v>
      </c>
      <c r="J1714" t="s">
        <v>507</v>
      </c>
      <c r="K1714">
        <v>7</v>
      </c>
    </row>
    <row r="1715" spans="1:11" x14ac:dyDescent="0.25">
      <c r="A1715" s="37" t="str">
        <f t="shared" si="9"/>
        <v>NHS111PS-202324-H1</v>
      </c>
      <c r="B1715" s="37" t="str">
        <f>VLOOKUP($A1715,Refs!$J$2:$K$15,2,FALSE)</f>
        <v>Apr'23 to Sep'23</v>
      </c>
      <c r="C1715" t="s">
        <v>537</v>
      </c>
      <c r="D1715" t="s">
        <v>18</v>
      </c>
      <c r="E1715" t="s">
        <v>511</v>
      </c>
      <c r="F1715" t="s">
        <v>12</v>
      </c>
      <c r="G1715" t="s">
        <v>527</v>
      </c>
      <c r="H1715" t="s">
        <v>579</v>
      </c>
      <c r="I1715" t="s">
        <v>583</v>
      </c>
      <c r="J1715" t="s">
        <v>508</v>
      </c>
      <c r="K1715">
        <v>0</v>
      </c>
    </row>
    <row r="1716" spans="1:11" x14ac:dyDescent="0.25">
      <c r="A1716" s="37" t="str">
        <f t="shared" ref="A1716:A1717" si="10">C1716</f>
        <v>NHS111PS-202324-H2</v>
      </c>
      <c r="B1716" s="37" t="str">
        <f>VLOOKUP($A1716,Refs!$J$2:$K$15,2,FALSE)</f>
        <v>Oct'23 to Mar'24</v>
      </c>
      <c r="C1716" t="s">
        <v>538</v>
      </c>
      <c r="D1716" t="s">
        <v>8</v>
      </c>
      <c r="E1716" t="s">
        <v>493</v>
      </c>
      <c r="F1716" t="s">
        <v>9</v>
      </c>
      <c r="G1716" t="s">
        <v>494</v>
      </c>
      <c r="H1716" t="s">
        <v>17</v>
      </c>
      <c r="I1716" t="s">
        <v>84</v>
      </c>
      <c r="J1716">
        <v>1</v>
      </c>
      <c r="K1716" s="125">
        <v>2973</v>
      </c>
    </row>
    <row r="1717" spans="1:11" x14ac:dyDescent="0.25">
      <c r="A1717" s="37" t="str">
        <f t="shared" si="10"/>
        <v>NHS111PS-202324-H2</v>
      </c>
      <c r="B1717" s="37" t="str">
        <f>VLOOKUP($A1717,Refs!$J$2:$K$15,2,FALSE)</f>
        <v>Oct'23 to Mar'24</v>
      </c>
      <c r="C1717" t="s">
        <v>538</v>
      </c>
      <c r="D1717" t="s">
        <v>8</v>
      </c>
      <c r="E1717" t="s">
        <v>493</v>
      </c>
      <c r="F1717" t="s">
        <v>9</v>
      </c>
      <c r="G1717" t="s">
        <v>494</v>
      </c>
      <c r="H1717" t="s">
        <v>17</v>
      </c>
      <c r="I1717" t="s">
        <v>84</v>
      </c>
      <c r="J1717">
        <v>2</v>
      </c>
      <c r="K1717" s="125">
        <v>200</v>
      </c>
    </row>
    <row r="1718" spans="1:11" x14ac:dyDescent="0.25">
      <c r="A1718" s="37" t="str">
        <f t="shared" ref="A1718:A1781" si="11">C1718</f>
        <v>NHS111PS-202324-H2</v>
      </c>
      <c r="B1718" s="37" t="str">
        <f>VLOOKUP($A1718,Refs!$J$2:$K$15,2,FALSE)</f>
        <v>Oct'23 to Mar'24</v>
      </c>
      <c r="C1718" t="s">
        <v>538</v>
      </c>
      <c r="D1718" t="s">
        <v>8</v>
      </c>
      <c r="E1718" t="s">
        <v>493</v>
      </c>
      <c r="F1718" t="s">
        <v>9</v>
      </c>
      <c r="G1718" t="s">
        <v>494</v>
      </c>
      <c r="H1718" t="s">
        <v>17</v>
      </c>
      <c r="I1718" t="s">
        <v>84</v>
      </c>
      <c r="J1718" t="s">
        <v>495</v>
      </c>
      <c r="K1718" s="125">
        <v>65</v>
      </c>
    </row>
    <row r="1719" spans="1:11" x14ac:dyDescent="0.25">
      <c r="A1719" s="37" t="str">
        <f t="shared" si="11"/>
        <v>NHS111PS-202324-H2</v>
      </c>
      <c r="B1719" s="37" t="str">
        <f>VLOOKUP($A1719,Refs!$J$2:$K$15,2,FALSE)</f>
        <v>Oct'23 to Mar'24</v>
      </c>
      <c r="C1719" t="s">
        <v>538</v>
      </c>
      <c r="D1719" t="s">
        <v>8</v>
      </c>
      <c r="E1719" t="s">
        <v>493</v>
      </c>
      <c r="F1719" t="s">
        <v>9</v>
      </c>
      <c r="G1719" t="s">
        <v>494</v>
      </c>
      <c r="H1719" t="s">
        <v>17</v>
      </c>
      <c r="I1719" t="s">
        <v>84</v>
      </c>
      <c r="J1719" t="s">
        <v>496</v>
      </c>
      <c r="K1719" s="125">
        <v>16</v>
      </c>
    </row>
    <row r="1720" spans="1:11" x14ac:dyDescent="0.25">
      <c r="A1720" s="37" t="str">
        <f t="shared" si="11"/>
        <v>NHS111PS-202324-H2</v>
      </c>
      <c r="B1720" s="37" t="str">
        <f>VLOOKUP($A1720,Refs!$J$2:$K$15,2,FALSE)</f>
        <v>Oct'23 to Mar'24</v>
      </c>
      <c r="C1720" t="s">
        <v>538</v>
      </c>
      <c r="D1720" t="s">
        <v>8</v>
      </c>
      <c r="E1720" t="s">
        <v>493</v>
      </c>
      <c r="F1720" t="s">
        <v>9</v>
      </c>
      <c r="G1720" t="s">
        <v>494</v>
      </c>
      <c r="H1720" t="s">
        <v>17</v>
      </c>
      <c r="I1720" t="s">
        <v>84</v>
      </c>
      <c r="J1720" t="s">
        <v>497</v>
      </c>
      <c r="K1720" s="125">
        <v>2</v>
      </c>
    </row>
    <row r="1721" spans="1:11" x14ac:dyDescent="0.25">
      <c r="A1721" s="37" t="str">
        <f t="shared" si="11"/>
        <v>NHS111PS-202324-H2</v>
      </c>
      <c r="B1721" s="37" t="str">
        <f>VLOOKUP($A1721,Refs!$J$2:$K$15,2,FALSE)</f>
        <v>Oct'23 to Mar'24</v>
      </c>
      <c r="C1721" t="s">
        <v>538</v>
      </c>
      <c r="D1721" t="s">
        <v>8</v>
      </c>
      <c r="E1721" t="s">
        <v>493</v>
      </c>
      <c r="F1721" t="s">
        <v>9</v>
      </c>
      <c r="G1721" t="s">
        <v>494</v>
      </c>
      <c r="H1721" t="s">
        <v>17</v>
      </c>
      <c r="I1721" t="s">
        <v>84</v>
      </c>
      <c r="J1721" t="s">
        <v>498</v>
      </c>
      <c r="K1721" s="125">
        <v>8</v>
      </c>
    </row>
    <row r="1722" spans="1:11" x14ac:dyDescent="0.25">
      <c r="A1722" s="37" t="str">
        <f t="shared" si="11"/>
        <v>NHS111PS-202324-H2</v>
      </c>
      <c r="B1722" s="37" t="str">
        <f>VLOOKUP($A1722,Refs!$J$2:$K$15,2,FALSE)</f>
        <v>Oct'23 to Mar'24</v>
      </c>
      <c r="C1722" t="s">
        <v>538</v>
      </c>
      <c r="D1722" t="s">
        <v>8</v>
      </c>
      <c r="E1722" t="s">
        <v>493</v>
      </c>
      <c r="F1722" t="s">
        <v>9</v>
      </c>
      <c r="G1722" t="s">
        <v>494</v>
      </c>
      <c r="H1722" t="s">
        <v>17</v>
      </c>
      <c r="I1722" t="s">
        <v>84</v>
      </c>
      <c r="J1722" t="s">
        <v>499</v>
      </c>
      <c r="K1722" s="125">
        <v>18</v>
      </c>
    </row>
    <row r="1723" spans="1:11" x14ac:dyDescent="0.25">
      <c r="A1723" s="37" t="str">
        <f t="shared" si="11"/>
        <v>NHS111PS-202324-H2</v>
      </c>
      <c r="B1723" s="37" t="str">
        <f>VLOOKUP($A1723,Refs!$J$2:$K$15,2,FALSE)</f>
        <v>Oct'23 to Mar'24</v>
      </c>
      <c r="C1723" t="s">
        <v>538</v>
      </c>
      <c r="D1723" t="s">
        <v>8</v>
      </c>
      <c r="E1723" t="s">
        <v>493</v>
      </c>
      <c r="F1723" t="s">
        <v>9</v>
      </c>
      <c r="G1723" t="s">
        <v>494</v>
      </c>
      <c r="H1723" t="s">
        <v>17</v>
      </c>
      <c r="I1723" t="s">
        <v>84</v>
      </c>
      <c r="J1723" t="s">
        <v>500</v>
      </c>
      <c r="K1723" s="125">
        <v>91</v>
      </c>
    </row>
    <row r="1724" spans="1:11" x14ac:dyDescent="0.25">
      <c r="A1724" s="37" t="str">
        <f t="shared" si="11"/>
        <v>NHS111PS-202324-H2</v>
      </c>
      <c r="B1724" s="37" t="str">
        <f>VLOOKUP($A1724,Refs!$J$2:$K$15,2,FALSE)</f>
        <v>Oct'23 to Mar'24</v>
      </c>
      <c r="C1724" t="s">
        <v>538</v>
      </c>
      <c r="D1724" t="s">
        <v>8</v>
      </c>
      <c r="E1724" t="s">
        <v>493</v>
      </c>
      <c r="F1724" t="s">
        <v>9</v>
      </c>
      <c r="G1724" t="s">
        <v>494</v>
      </c>
      <c r="H1724" t="s">
        <v>17</v>
      </c>
      <c r="I1724" t="s">
        <v>84</v>
      </c>
      <c r="J1724" t="s">
        <v>501</v>
      </c>
      <c r="K1724" s="125">
        <v>28</v>
      </c>
    </row>
    <row r="1725" spans="1:11" x14ac:dyDescent="0.25">
      <c r="A1725" s="37" t="str">
        <f t="shared" si="11"/>
        <v>NHS111PS-202324-H2</v>
      </c>
      <c r="B1725" s="37" t="str">
        <f>VLOOKUP($A1725,Refs!$J$2:$K$15,2,FALSE)</f>
        <v>Oct'23 to Mar'24</v>
      </c>
      <c r="C1725" t="s">
        <v>538</v>
      </c>
      <c r="D1725" t="s">
        <v>8</v>
      </c>
      <c r="E1725" t="s">
        <v>493</v>
      </c>
      <c r="F1725" t="s">
        <v>9</v>
      </c>
      <c r="G1725" t="s">
        <v>494</v>
      </c>
      <c r="H1725" t="s">
        <v>17</v>
      </c>
      <c r="I1725" t="s">
        <v>84</v>
      </c>
      <c r="J1725" t="s">
        <v>502</v>
      </c>
      <c r="K1725" s="125">
        <v>27</v>
      </c>
    </row>
    <row r="1726" spans="1:11" x14ac:dyDescent="0.25">
      <c r="A1726" s="37" t="str">
        <f t="shared" si="11"/>
        <v>NHS111PS-202324-H2</v>
      </c>
      <c r="B1726" s="37" t="str">
        <f>VLOOKUP($A1726,Refs!$J$2:$K$15,2,FALSE)</f>
        <v>Oct'23 to Mar'24</v>
      </c>
      <c r="C1726" t="s">
        <v>538</v>
      </c>
      <c r="D1726" t="s">
        <v>8</v>
      </c>
      <c r="E1726" t="s">
        <v>493</v>
      </c>
      <c r="F1726" t="s">
        <v>9</v>
      </c>
      <c r="G1726" t="s">
        <v>494</v>
      </c>
      <c r="H1726" t="s">
        <v>17</v>
      </c>
      <c r="I1726" t="s">
        <v>84</v>
      </c>
      <c r="J1726" t="s">
        <v>503</v>
      </c>
      <c r="K1726" s="125">
        <v>16</v>
      </c>
    </row>
    <row r="1727" spans="1:11" x14ac:dyDescent="0.25">
      <c r="A1727" s="37" t="str">
        <f t="shared" si="11"/>
        <v>NHS111PS-202324-H2</v>
      </c>
      <c r="B1727" s="37" t="str">
        <f>VLOOKUP($A1727,Refs!$J$2:$K$15,2,FALSE)</f>
        <v>Oct'23 to Mar'24</v>
      </c>
      <c r="C1727" t="s">
        <v>538</v>
      </c>
      <c r="D1727" t="s">
        <v>8</v>
      </c>
      <c r="E1727" t="s">
        <v>493</v>
      </c>
      <c r="F1727" t="s">
        <v>9</v>
      </c>
      <c r="G1727" t="s">
        <v>494</v>
      </c>
      <c r="H1727" t="s">
        <v>17</v>
      </c>
      <c r="I1727" t="s">
        <v>84</v>
      </c>
      <c r="J1727" t="s">
        <v>504</v>
      </c>
      <c r="K1727" s="125">
        <v>44</v>
      </c>
    </row>
    <row r="1728" spans="1:11" x14ac:dyDescent="0.25">
      <c r="A1728" s="37" t="str">
        <f t="shared" si="11"/>
        <v>NHS111PS-202324-H2</v>
      </c>
      <c r="B1728" s="37" t="str">
        <f>VLOOKUP($A1728,Refs!$J$2:$K$15,2,FALSE)</f>
        <v>Oct'23 to Mar'24</v>
      </c>
      <c r="C1728" t="s">
        <v>538</v>
      </c>
      <c r="D1728" t="s">
        <v>8</v>
      </c>
      <c r="E1728" t="s">
        <v>493</v>
      </c>
      <c r="F1728" t="s">
        <v>9</v>
      </c>
      <c r="G1728" t="s">
        <v>494</v>
      </c>
      <c r="H1728" t="s">
        <v>17</v>
      </c>
      <c r="I1728" t="s">
        <v>84</v>
      </c>
      <c r="J1728" t="s">
        <v>505</v>
      </c>
      <c r="K1728" s="125">
        <v>2</v>
      </c>
    </row>
    <row r="1729" spans="1:11" x14ac:dyDescent="0.25">
      <c r="A1729" s="37" t="str">
        <f t="shared" si="11"/>
        <v>NHS111PS-202324-H2</v>
      </c>
      <c r="B1729" s="37" t="str">
        <f>VLOOKUP($A1729,Refs!$J$2:$K$15,2,FALSE)</f>
        <v>Oct'23 to Mar'24</v>
      </c>
      <c r="C1729" t="s">
        <v>538</v>
      </c>
      <c r="D1729" t="s">
        <v>8</v>
      </c>
      <c r="E1729" t="s">
        <v>493</v>
      </c>
      <c r="F1729" t="s">
        <v>9</v>
      </c>
      <c r="G1729" t="s">
        <v>494</v>
      </c>
      <c r="H1729" t="s">
        <v>17</v>
      </c>
      <c r="I1729" t="s">
        <v>84</v>
      </c>
      <c r="J1729" t="s">
        <v>506</v>
      </c>
      <c r="K1729" s="125">
        <v>6</v>
      </c>
    </row>
    <row r="1730" spans="1:11" x14ac:dyDescent="0.25">
      <c r="A1730" s="37" t="str">
        <f t="shared" si="11"/>
        <v>NHS111PS-202324-H2</v>
      </c>
      <c r="B1730" s="37" t="str">
        <f>VLOOKUP($A1730,Refs!$J$2:$K$15,2,FALSE)</f>
        <v>Oct'23 to Mar'24</v>
      </c>
      <c r="C1730" t="s">
        <v>538</v>
      </c>
      <c r="D1730" t="s">
        <v>8</v>
      </c>
      <c r="E1730" t="s">
        <v>493</v>
      </c>
      <c r="F1730" t="s">
        <v>9</v>
      </c>
      <c r="G1730" t="s">
        <v>494</v>
      </c>
      <c r="H1730" t="s">
        <v>17</v>
      </c>
      <c r="I1730" t="s">
        <v>84</v>
      </c>
      <c r="J1730" t="s">
        <v>507</v>
      </c>
      <c r="K1730" s="125">
        <v>14</v>
      </c>
    </row>
    <row r="1731" spans="1:11" x14ac:dyDescent="0.25">
      <c r="A1731" s="37" t="str">
        <f t="shared" si="11"/>
        <v>NHS111PS-202324-H2</v>
      </c>
      <c r="B1731" s="37" t="str">
        <f>VLOOKUP($A1731,Refs!$J$2:$K$15,2,FALSE)</f>
        <v>Oct'23 to Mar'24</v>
      </c>
      <c r="C1731" t="s">
        <v>538</v>
      </c>
      <c r="D1731" t="s">
        <v>8</v>
      </c>
      <c r="E1731" t="s">
        <v>493</v>
      </c>
      <c r="F1731" t="s">
        <v>9</v>
      </c>
      <c r="G1731" t="s">
        <v>494</v>
      </c>
      <c r="H1731" t="s">
        <v>17</v>
      </c>
      <c r="I1731" t="s">
        <v>84</v>
      </c>
      <c r="J1731" t="s">
        <v>508</v>
      </c>
      <c r="K1731" s="125">
        <v>63</v>
      </c>
    </row>
    <row r="1732" spans="1:11" x14ac:dyDescent="0.25">
      <c r="A1732" s="37" t="str">
        <f t="shared" si="11"/>
        <v>NHS111PS-202324-H2</v>
      </c>
      <c r="B1732" s="37" t="str">
        <f>VLOOKUP($A1732,Refs!$J$2:$K$15,2,FALSE)</f>
        <v>Oct'23 to Mar'24</v>
      </c>
      <c r="C1732" t="s">
        <v>538</v>
      </c>
      <c r="D1732" t="s">
        <v>3</v>
      </c>
      <c r="E1732" t="s">
        <v>509</v>
      </c>
      <c r="F1732" t="s">
        <v>19</v>
      </c>
      <c r="G1732" t="s">
        <v>630</v>
      </c>
      <c r="H1732" t="s">
        <v>41</v>
      </c>
      <c r="I1732" t="s">
        <v>97</v>
      </c>
      <c r="J1732">
        <v>1</v>
      </c>
      <c r="K1732" s="125">
        <v>162181</v>
      </c>
    </row>
    <row r="1733" spans="1:11" x14ac:dyDescent="0.25">
      <c r="A1733" s="37" t="str">
        <f t="shared" si="11"/>
        <v>NHS111PS-202324-H2</v>
      </c>
      <c r="B1733" s="37" t="str">
        <f>VLOOKUP($A1733,Refs!$J$2:$K$15,2,FALSE)</f>
        <v>Oct'23 to Mar'24</v>
      </c>
      <c r="C1733" t="s">
        <v>538</v>
      </c>
      <c r="D1733" t="s">
        <v>3</v>
      </c>
      <c r="E1733" t="s">
        <v>509</v>
      </c>
      <c r="F1733" t="s">
        <v>19</v>
      </c>
      <c r="G1733" t="s">
        <v>630</v>
      </c>
      <c r="H1733" t="s">
        <v>41</v>
      </c>
      <c r="I1733" t="s">
        <v>97</v>
      </c>
      <c r="J1733">
        <v>2</v>
      </c>
      <c r="K1733" s="125">
        <v>5476</v>
      </c>
    </row>
    <row r="1734" spans="1:11" x14ac:dyDescent="0.25">
      <c r="A1734" s="37" t="str">
        <f t="shared" si="11"/>
        <v>NHS111PS-202324-H2</v>
      </c>
      <c r="B1734" s="37" t="str">
        <f>VLOOKUP($A1734,Refs!$J$2:$K$15,2,FALSE)</f>
        <v>Oct'23 to Mar'24</v>
      </c>
      <c r="C1734" t="s">
        <v>538</v>
      </c>
      <c r="D1734" t="s">
        <v>3</v>
      </c>
      <c r="E1734" t="s">
        <v>509</v>
      </c>
      <c r="F1734" t="s">
        <v>19</v>
      </c>
      <c r="G1734" t="s">
        <v>630</v>
      </c>
      <c r="H1734" t="s">
        <v>41</v>
      </c>
      <c r="I1734" t="s">
        <v>97</v>
      </c>
      <c r="J1734" t="s">
        <v>495</v>
      </c>
      <c r="K1734" s="125">
        <v>3276</v>
      </c>
    </row>
    <row r="1735" spans="1:11" x14ac:dyDescent="0.25">
      <c r="A1735" s="37" t="str">
        <f t="shared" si="11"/>
        <v>NHS111PS-202324-H2</v>
      </c>
      <c r="B1735" s="37" t="str">
        <f>VLOOKUP($A1735,Refs!$J$2:$K$15,2,FALSE)</f>
        <v>Oct'23 to Mar'24</v>
      </c>
      <c r="C1735" t="s">
        <v>538</v>
      </c>
      <c r="D1735" t="s">
        <v>3</v>
      </c>
      <c r="E1735" t="s">
        <v>509</v>
      </c>
      <c r="F1735" t="s">
        <v>19</v>
      </c>
      <c r="G1735" t="s">
        <v>630</v>
      </c>
      <c r="H1735" t="s">
        <v>41</v>
      </c>
      <c r="I1735" t="s">
        <v>97</v>
      </c>
      <c r="J1735" t="s">
        <v>496</v>
      </c>
      <c r="K1735" s="125">
        <v>594</v>
      </c>
    </row>
    <row r="1736" spans="1:11" x14ac:dyDescent="0.25">
      <c r="A1736" s="37" t="str">
        <f t="shared" si="11"/>
        <v>NHS111PS-202324-H2</v>
      </c>
      <c r="B1736" s="37" t="str">
        <f>VLOOKUP($A1736,Refs!$J$2:$K$15,2,FALSE)</f>
        <v>Oct'23 to Mar'24</v>
      </c>
      <c r="C1736" t="s">
        <v>538</v>
      </c>
      <c r="D1736" t="s">
        <v>3</v>
      </c>
      <c r="E1736" t="s">
        <v>509</v>
      </c>
      <c r="F1736" t="s">
        <v>19</v>
      </c>
      <c r="G1736" t="s">
        <v>630</v>
      </c>
      <c r="H1736" t="s">
        <v>41</v>
      </c>
      <c r="I1736" t="s">
        <v>97</v>
      </c>
      <c r="J1736" t="s">
        <v>497</v>
      </c>
      <c r="K1736" s="125">
        <v>252</v>
      </c>
    </row>
    <row r="1737" spans="1:11" x14ac:dyDescent="0.25">
      <c r="A1737" s="37" t="str">
        <f t="shared" si="11"/>
        <v>NHS111PS-202324-H2</v>
      </c>
      <c r="B1737" s="37" t="str">
        <f>VLOOKUP($A1737,Refs!$J$2:$K$15,2,FALSE)</f>
        <v>Oct'23 to Mar'24</v>
      </c>
      <c r="C1737" t="s">
        <v>538</v>
      </c>
      <c r="D1737" t="s">
        <v>3</v>
      </c>
      <c r="E1737" t="s">
        <v>509</v>
      </c>
      <c r="F1737" t="s">
        <v>19</v>
      </c>
      <c r="G1737" t="s">
        <v>630</v>
      </c>
      <c r="H1737" t="s">
        <v>41</v>
      </c>
      <c r="I1737" t="s">
        <v>97</v>
      </c>
      <c r="J1737" t="s">
        <v>498</v>
      </c>
      <c r="K1737" s="125">
        <v>347</v>
      </c>
    </row>
    <row r="1738" spans="1:11" x14ac:dyDescent="0.25">
      <c r="A1738" s="37" t="str">
        <f t="shared" si="11"/>
        <v>NHS111PS-202324-H2</v>
      </c>
      <c r="B1738" s="37" t="str">
        <f>VLOOKUP($A1738,Refs!$J$2:$K$15,2,FALSE)</f>
        <v>Oct'23 to Mar'24</v>
      </c>
      <c r="C1738" t="s">
        <v>538</v>
      </c>
      <c r="D1738" t="s">
        <v>3</v>
      </c>
      <c r="E1738" t="s">
        <v>509</v>
      </c>
      <c r="F1738" t="s">
        <v>19</v>
      </c>
      <c r="G1738" t="s">
        <v>630</v>
      </c>
      <c r="H1738" t="s">
        <v>41</v>
      </c>
      <c r="I1738" t="s">
        <v>97</v>
      </c>
      <c r="J1738" t="s">
        <v>499</v>
      </c>
      <c r="K1738" s="125">
        <v>973</v>
      </c>
    </row>
    <row r="1739" spans="1:11" x14ac:dyDescent="0.25">
      <c r="A1739" s="37" t="str">
        <f t="shared" si="11"/>
        <v>NHS111PS-202324-H2</v>
      </c>
      <c r="B1739" s="37" t="str">
        <f>VLOOKUP($A1739,Refs!$J$2:$K$15,2,FALSE)</f>
        <v>Oct'23 to Mar'24</v>
      </c>
      <c r="C1739" t="s">
        <v>538</v>
      </c>
      <c r="D1739" t="s">
        <v>3</v>
      </c>
      <c r="E1739" t="s">
        <v>509</v>
      </c>
      <c r="F1739" t="s">
        <v>19</v>
      </c>
      <c r="G1739" t="s">
        <v>630</v>
      </c>
      <c r="H1739" t="s">
        <v>41</v>
      </c>
      <c r="I1739" t="s">
        <v>97</v>
      </c>
      <c r="J1739" t="s">
        <v>500</v>
      </c>
      <c r="K1739" s="125">
        <v>34</v>
      </c>
    </row>
    <row r="1740" spans="1:11" x14ac:dyDescent="0.25">
      <c r="A1740" s="37" t="str">
        <f t="shared" si="11"/>
        <v>NHS111PS-202324-H2</v>
      </c>
      <c r="B1740" s="37" t="str">
        <f>VLOOKUP($A1740,Refs!$J$2:$K$15,2,FALSE)</f>
        <v>Oct'23 to Mar'24</v>
      </c>
      <c r="C1740" t="s">
        <v>538</v>
      </c>
      <c r="D1740" t="s">
        <v>3</v>
      </c>
      <c r="E1740" t="s">
        <v>509</v>
      </c>
      <c r="F1740" t="s">
        <v>19</v>
      </c>
      <c r="G1740" t="s">
        <v>630</v>
      </c>
      <c r="H1740" t="s">
        <v>41</v>
      </c>
      <c r="I1740" t="s">
        <v>97</v>
      </c>
      <c r="J1740" t="s">
        <v>501</v>
      </c>
      <c r="K1740" s="125">
        <v>1518</v>
      </c>
    </row>
    <row r="1741" spans="1:11" x14ac:dyDescent="0.25">
      <c r="A1741" s="37" t="str">
        <f t="shared" si="11"/>
        <v>NHS111PS-202324-H2</v>
      </c>
      <c r="B1741" s="37" t="str">
        <f>VLOOKUP($A1741,Refs!$J$2:$K$15,2,FALSE)</f>
        <v>Oct'23 to Mar'24</v>
      </c>
      <c r="C1741" t="s">
        <v>538</v>
      </c>
      <c r="D1741" t="s">
        <v>3</v>
      </c>
      <c r="E1741" t="s">
        <v>509</v>
      </c>
      <c r="F1741" t="s">
        <v>19</v>
      </c>
      <c r="G1741" t="s">
        <v>630</v>
      </c>
      <c r="H1741" t="s">
        <v>41</v>
      </c>
      <c r="I1741" t="s">
        <v>97</v>
      </c>
      <c r="J1741" t="s">
        <v>502</v>
      </c>
      <c r="K1741" s="125">
        <v>1438</v>
      </c>
    </row>
    <row r="1742" spans="1:11" x14ac:dyDescent="0.25">
      <c r="A1742" s="37" t="str">
        <f t="shared" si="11"/>
        <v>NHS111PS-202324-H2</v>
      </c>
      <c r="B1742" s="37" t="str">
        <f>VLOOKUP($A1742,Refs!$J$2:$K$15,2,FALSE)</f>
        <v>Oct'23 to Mar'24</v>
      </c>
      <c r="C1742" t="s">
        <v>538</v>
      </c>
      <c r="D1742" t="s">
        <v>3</v>
      </c>
      <c r="E1742" t="s">
        <v>509</v>
      </c>
      <c r="F1742" t="s">
        <v>19</v>
      </c>
      <c r="G1742" t="s">
        <v>630</v>
      </c>
      <c r="H1742" t="s">
        <v>41</v>
      </c>
      <c r="I1742" t="s">
        <v>97</v>
      </c>
      <c r="J1742" t="s">
        <v>503</v>
      </c>
      <c r="K1742" s="125">
        <v>548</v>
      </c>
    </row>
    <row r="1743" spans="1:11" x14ac:dyDescent="0.25">
      <c r="A1743" s="37" t="str">
        <f t="shared" si="11"/>
        <v>NHS111PS-202324-H2</v>
      </c>
      <c r="B1743" s="37" t="str">
        <f>VLOOKUP($A1743,Refs!$J$2:$K$15,2,FALSE)</f>
        <v>Oct'23 to Mar'24</v>
      </c>
      <c r="C1743" t="s">
        <v>538</v>
      </c>
      <c r="D1743" t="s">
        <v>3</v>
      </c>
      <c r="E1743" t="s">
        <v>509</v>
      </c>
      <c r="F1743" t="s">
        <v>19</v>
      </c>
      <c r="G1743" t="s">
        <v>630</v>
      </c>
      <c r="H1743" t="s">
        <v>41</v>
      </c>
      <c r="I1743" t="s">
        <v>97</v>
      </c>
      <c r="J1743" t="s">
        <v>504</v>
      </c>
      <c r="K1743" s="125">
        <v>1287</v>
      </c>
    </row>
    <row r="1744" spans="1:11" x14ac:dyDescent="0.25">
      <c r="A1744" s="37" t="str">
        <f t="shared" si="11"/>
        <v>NHS111PS-202324-H2</v>
      </c>
      <c r="B1744" s="37" t="str">
        <f>VLOOKUP($A1744,Refs!$J$2:$K$15,2,FALSE)</f>
        <v>Oct'23 to Mar'24</v>
      </c>
      <c r="C1744" t="s">
        <v>538</v>
      </c>
      <c r="D1744" t="s">
        <v>3</v>
      </c>
      <c r="E1744" t="s">
        <v>509</v>
      </c>
      <c r="F1744" t="s">
        <v>19</v>
      </c>
      <c r="G1744" t="s">
        <v>630</v>
      </c>
      <c r="H1744" t="s">
        <v>41</v>
      </c>
      <c r="I1744" t="s">
        <v>97</v>
      </c>
      <c r="J1744" t="s">
        <v>505</v>
      </c>
      <c r="K1744" s="125">
        <v>0</v>
      </c>
    </row>
    <row r="1745" spans="1:11" x14ac:dyDescent="0.25">
      <c r="A1745" s="37" t="str">
        <f t="shared" si="11"/>
        <v>NHS111PS-202324-H2</v>
      </c>
      <c r="B1745" s="37" t="str">
        <f>VLOOKUP($A1745,Refs!$J$2:$K$15,2,FALSE)</f>
        <v>Oct'23 to Mar'24</v>
      </c>
      <c r="C1745" t="s">
        <v>538</v>
      </c>
      <c r="D1745" t="s">
        <v>3</v>
      </c>
      <c r="E1745" t="s">
        <v>509</v>
      </c>
      <c r="F1745" t="s">
        <v>19</v>
      </c>
      <c r="G1745" t="s">
        <v>630</v>
      </c>
      <c r="H1745" t="s">
        <v>41</v>
      </c>
      <c r="I1745" t="s">
        <v>97</v>
      </c>
      <c r="J1745" t="s">
        <v>506</v>
      </c>
      <c r="K1745" s="125">
        <v>0</v>
      </c>
    </row>
    <row r="1746" spans="1:11" x14ac:dyDescent="0.25">
      <c r="A1746" s="37" t="str">
        <f t="shared" si="11"/>
        <v>NHS111PS-202324-H2</v>
      </c>
      <c r="B1746" s="37" t="str">
        <f>VLOOKUP($A1746,Refs!$J$2:$K$15,2,FALSE)</f>
        <v>Oct'23 to Mar'24</v>
      </c>
      <c r="C1746" t="s">
        <v>538</v>
      </c>
      <c r="D1746" t="s">
        <v>3</v>
      </c>
      <c r="E1746" t="s">
        <v>509</v>
      </c>
      <c r="F1746" t="s">
        <v>19</v>
      </c>
      <c r="G1746" t="s">
        <v>630</v>
      </c>
      <c r="H1746" t="s">
        <v>41</v>
      </c>
      <c r="I1746" t="s">
        <v>97</v>
      </c>
      <c r="J1746" t="s">
        <v>507</v>
      </c>
      <c r="K1746" s="125">
        <v>685</v>
      </c>
    </row>
    <row r="1747" spans="1:11" x14ac:dyDescent="0.25">
      <c r="A1747" s="37" t="str">
        <f t="shared" si="11"/>
        <v>NHS111PS-202324-H2</v>
      </c>
      <c r="B1747" s="37" t="str">
        <f>VLOOKUP($A1747,Refs!$J$2:$K$15,2,FALSE)</f>
        <v>Oct'23 to Mar'24</v>
      </c>
      <c r="C1747" t="s">
        <v>538</v>
      </c>
      <c r="D1747" t="s">
        <v>3</v>
      </c>
      <c r="E1747" t="s">
        <v>509</v>
      </c>
      <c r="F1747" t="s">
        <v>19</v>
      </c>
      <c r="G1747" t="s">
        <v>630</v>
      </c>
      <c r="H1747" t="s">
        <v>41</v>
      </c>
      <c r="I1747" t="s">
        <v>97</v>
      </c>
      <c r="J1747" t="s">
        <v>508</v>
      </c>
      <c r="K1747" s="125">
        <v>0</v>
      </c>
    </row>
    <row r="1748" spans="1:11" x14ac:dyDescent="0.25">
      <c r="A1748" s="37" t="str">
        <f t="shared" si="11"/>
        <v>NHS111PS-202324-H2</v>
      </c>
      <c r="B1748" s="37" t="str">
        <f>VLOOKUP($A1748,Refs!$J$2:$K$15,2,FALSE)</f>
        <v>Oct'23 to Mar'24</v>
      </c>
      <c r="C1748" t="s">
        <v>538</v>
      </c>
      <c r="D1748" t="s">
        <v>572</v>
      </c>
      <c r="E1748" t="s">
        <v>573</v>
      </c>
      <c r="F1748" t="s">
        <v>19</v>
      </c>
      <c r="G1748" t="s">
        <v>630</v>
      </c>
      <c r="H1748" t="s">
        <v>574</v>
      </c>
      <c r="I1748" t="s">
        <v>580</v>
      </c>
      <c r="J1748">
        <v>1</v>
      </c>
      <c r="K1748" s="125">
        <v>354200</v>
      </c>
    </row>
    <row r="1749" spans="1:11" x14ac:dyDescent="0.25">
      <c r="A1749" s="37" t="str">
        <f t="shared" si="11"/>
        <v>NHS111PS-202324-H2</v>
      </c>
      <c r="B1749" s="37" t="str">
        <f>VLOOKUP($A1749,Refs!$J$2:$K$15,2,FALSE)</f>
        <v>Oct'23 to Mar'24</v>
      </c>
      <c r="C1749" t="s">
        <v>538</v>
      </c>
      <c r="D1749" t="s">
        <v>572</v>
      </c>
      <c r="E1749" t="s">
        <v>573</v>
      </c>
      <c r="F1749" t="s">
        <v>19</v>
      </c>
      <c r="G1749" t="s">
        <v>630</v>
      </c>
      <c r="H1749" t="s">
        <v>574</v>
      </c>
      <c r="I1749" t="s">
        <v>580</v>
      </c>
      <c r="J1749">
        <v>2</v>
      </c>
      <c r="K1749" s="125">
        <v>13318</v>
      </c>
    </row>
    <row r="1750" spans="1:11" x14ac:dyDescent="0.25">
      <c r="A1750" s="37" t="str">
        <f t="shared" si="11"/>
        <v>NHS111PS-202324-H2</v>
      </c>
      <c r="B1750" s="37" t="str">
        <f>VLOOKUP($A1750,Refs!$J$2:$K$15,2,FALSE)</f>
        <v>Oct'23 to Mar'24</v>
      </c>
      <c r="C1750" t="s">
        <v>538</v>
      </c>
      <c r="D1750" t="s">
        <v>572</v>
      </c>
      <c r="E1750" t="s">
        <v>573</v>
      </c>
      <c r="F1750" t="s">
        <v>19</v>
      </c>
      <c r="G1750" t="s">
        <v>630</v>
      </c>
      <c r="H1750" t="s">
        <v>574</v>
      </c>
      <c r="I1750" t="s">
        <v>580</v>
      </c>
      <c r="J1750" t="s">
        <v>495</v>
      </c>
      <c r="K1750" s="125">
        <v>7529</v>
      </c>
    </row>
    <row r="1751" spans="1:11" x14ac:dyDescent="0.25">
      <c r="A1751" s="37" t="str">
        <f t="shared" si="11"/>
        <v>NHS111PS-202324-H2</v>
      </c>
      <c r="B1751" s="37" t="str">
        <f>VLOOKUP($A1751,Refs!$J$2:$K$15,2,FALSE)</f>
        <v>Oct'23 to Mar'24</v>
      </c>
      <c r="C1751" t="s">
        <v>538</v>
      </c>
      <c r="D1751" t="s">
        <v>572</v>
      </c>
      <c r="E1751" t="s">
        <v>573</v>
      </c>
      <c r="F1751" t="s">
        <v>19</v>
      </c>
      <c r="G1751" t="s">
        <v>630</v>
      </c>
      <c r="H1751" t="s">
        <v>574</v>
      </c>
      <c r="I1751" t="s">
        <v>580</v>
      </c>
      <c r="J1751" t="s">
        <v>496</v>
      </c>
      <c r="K1751" s="125">
        <v>1470</v>
      </c>
    </row>
    <row r="1752" spans="1:11" x14ac:dyDescent="0.25">
      <c r="A1752" s="37" t="str">
        <f t="shared" si="11"/>
        <v>NHS111PS-202324-H2</v>
      </c>
      <c r="B1752" s="37" t="str">
        <f>VLOOKUP($A1752,Refs!$J$2:$K$15,2,FALSE)</f>
        <v>Oct'23 to Mar'24</v>
      </c>
      <c r="C1752" t="s">
        <v>538</v>
      </c>
      <c r="D1752" t="s">
        <v>572</v>
      </c>
      <c r="E1752" t="s">
        <v>573</v>
      </c>
      <c r="F1752" t="s">
        <v>19</v>
      </c>
      <c r="G1752" t="s">
        <v>630</v>
      </c>
      <c r="H1752" t="s">
        <v>574</v>
      </c>
      <c r="I1752" t="s">
        <v>580</v>
      </c>
      <c r="J1752" t="s">
        <v>497</v>
      </c>
      <c r="K1752" s="125">
        <v>719</v>
      </c>
    </row>
    <row r="1753" spans="1:11" x14ac:dyDescent="0.25">
      <c r="A1753" s="37" t="str">
        <f t="shared" si="11"/>
        <v>NHS111PS-202324-H2</v>
      </c>
      <c r="B1753" s="37" t="str">
        <f>VLOOKUP($A1753,Refs!$J$2:$K$15,2,FALSE)</f>
        <v>Oct'23 to Mar'24</v>
      </c>
      <c r="C1753" t="s">
        <v>538</v>
      </c>
      <c r="D1753" t="s">
        <v>572</v>
      </c>
      <c r="E1753" t="s">
        <v>573</v>
      </c>
      <c r="F1753" t="s">
        <v>19</v>
      </c>
      <c r="G1753" t="s">
        <v>630</v>
      </c>
      <c r="H1753" t="s">
        <v>574</v>
      </c>
      <c r="I1753" t="s">
        <v>580</v>
      </c>
      <c r="J1753" t="s">
        <v>498</v>
      </c>
      <c r="K1753" s="125">
        <v>969</v>
      </c>
    </row>
    <row r="1754" spans="1:11" x14ac:dyDescent="0.25">
      <c r="A1754" s="37" t="str">
        <f t="shared" si="11"/>
        <v>NHS111PS-202324-H2</v>
      </c>
      <c r="B1754" s="37" t="str">
        <f>VLOOKUP($A1754,Refs!$J$2:$K$15,2,FALSE)</f>
        <v>Oct'23 to Mar'24</v>
      </c>
      <c r="C1754" t="s">
        <v>538</v>
      </c>
      <c r="D1754" t="s">
        <v>572</v>
      </c>
      <c r="E1754" t="s">
        <v>573</v>
      </c>
      <c r="F1754" t="s">
        <v>19</v>
      </c>
      <c r="G1754" t="s">
        <v>630</v>
      </c>
      <c r="H1754" t="s">
        <v>574</v>
      </c>
      <c r="I1754" t="s">
        <v>580</v>
      </c>
      <c r="J1754" t="s">
        <v>499</v>
      </c>
      <c r="K1754" s="125">
        <v>2557</v>
      </c>
    </row>
    <row r="1755" spans="1:11" x14ac:dyDescent="0.25">
      <c r="A1755" s="37" t="str">
        <f t="shared" si="11"/>
        <v>NHS111PS-202324-H2</v>
      </c>
      <c r="B1755" s="37" t="str">
        <f>VLOOKUP($A1755,Refs!$J$2:$K$15,2,FALSE)</f>
        <v>Oct'23 to Mar'24</v>
      </c>
      <c r="C1755" t="s">
        <v>538</v>
      </c>
      <c r="D1755" t="s">
        <v>572</v>
      </c>
      <c r="E1755" t="s">
        <v>573</v>
      </c>
      <c r="F1755" t="s">
        <v>19</v>
      </c>
      <c r="G1755" t="s">
        <v>630</v>
      </c>
      <c r="H1755" t="s">
        <v>574</v>
      </c>
      <c r="I1755" t="s">
        <v>580</v>
      </c>
      <c r="J1755" t="s">
        <v>500</v>
      </c>
      <c r="K1755" s="125">
        <v>74</v>
      </c>
    </row>
    <row r="1756" spans="1:11" x14ac:dyDescent="0.25">
      <c r="A1756" s="37" t="str">
        <f t="shared" si="11"/>
        <v>NHS111PS-202324-H2</v>
      </c>
      <c r="B1756" s="37" t="str">
        <f>VLOOKUP($A1756,Refs!$J$2:$K$15,2,FALSE)</f>
        <v>Oct'23 to Mar'24</v>
      </c>
      <c r="C1756" t="s">
        <v>538</v>
      </c>
      <c r="D1756" t="s">
        <v>572</v>
      </c>
      <c r="E1756" t="s">
        <v>573</v>
      </c>
      <c r="F1756" t="s">
        <v>19</v>
      </c>
      <c r="G1756" t="s">
        <v>630</v>
      </c>
      <c r="H1756" t="s">
        <v>574</v>
      </c>
      <c r="I1756" t="s">
        <v>580</v>
      </c>
      <c r="J1756" t="s">
        <v>501</v>
      </c>
      <c r="K1756" s="125">
        <v>3389</v>
      </c>
    </row>
    <row r="1757" spans="1:11" x14ac:dyDescent="0.25">
      <c r="A1757" s="37" t="str">
        <f t="shared" si="11"/>
        <v>NHS111PS-202324-H2</v>
      </c>
      <c r="B1757" s="37" t="str">
        <f>VLOOKUP($A1757,Refs!$J$2:$K$15,2,FALSE)</f>
        <v>Oct'23 to Mar'24</v>
      </c>
      <c r="C1757" t="s">
        <v>538</v>
      </c>
      <c r="D1757" t="s">
        <v>572</v>
      </c>
      <c r="E1757" t="s">
        <v>573</v>
      </c>
      <c r="F1757" t="s">
        <v>19</v>
      </c>
      <c r="G1757" t="s">
        <v>630</v>
      </c>
      <c r="H1757" t="s">
        <v>574</v>
      </c>
      <c r="I1757" t="s">
        <v>580</v>
      </c>
      <c r="J1757" t="s">
        <v>502</v>
      </c>
      <c r="K1757" s="125">
        <v>3556</v>
      </c>
    </row>
    <row r="1758" spans="1:11" x14ac:dyDescent="0.25">
      <c r="A1758" s="37" t="str">
        <f t="shared" si="11"/>
        <v>NHS111PS-202324-H2</v>
      </c>
      <c r="B1758" s="37" t="str">
        <f>VLOOKUP($A1758,Refs!$J$2:$K$15,2,FALSE)</f>
        <v>Oct'23 to Mar'24</v>
      </c>
      <c r="C1758" t="s">
        <v>538</v>
      </c>
      <c r="D1758" t="s">
        <v>572</v>
      </c>
      <c r="E1758" t="s">
        <v>573</v>
      </c>
      <c r="F1758" t="s">
        <v>19</v>
      </c>
      <c r="G1758" t="s">
        <v>630</v>
      </c>
      <c r="H1758" t="s">
        <v>574</v>
      </c>
      <c r="I1758" t="s">
        <v>580</v>
      </c>
      <c r="J1758" t="s">
        <v>503</v>
      </c>
      <c r="K1758" s="125">
        <v>1266</v>
      </c>
    </row>
    <row r="1759" spans="1:11" x14ac:dyDescent="0.25">
      <c r="A1759" s="37" t="str">
        <f t="shared" si="11"/>
        <v>NHS111PS-202324-H2</v>
      </c>
      <c r="B1759" s="37" t="str">
        <f>VLOOKUP($A1759,Refs!$J$2:$K$15,2,FALSE)</f>
        <v>Oct'23 to Mar'24</v>
      </c>
      <c r="C1759" t="s">
        <v>538</v>
      </c>
      <c r="D1759" t="s">
        <v>572</v>
      </c>
      <c r="E1759" t="s">
        <v>573</v>
      </c>
      <c r="F1759" t="s">
        <v>19</v>
      </c>
      <c r="G1759" t="s">
        <v>630</v>
      </c>
      <c r="H1759" t="s">
        <v>574</v>
      </c>
      <c r="I1759" t="s">
        <v>580</v>
      </c>
      <c r="J1759" t="s">
        <v>504</v>
      </c>
      <c r="K1759" s="125">
        <v>3429</v>
      </c>
    </row>
    <row r="1760" spans="1:11" x14ac:dyDescent="0.25">
      <c r="A1760" s="37" t="str">
        <f t="shared" si="11"/>
        <v>NHS111PS-202324-H2</v>
      </c>
      <c r="B1760" s="37" t="str">
        <f>VLOOKUP($A1760,Refs!$J$2:$K$15,2,FALSE)</f>
        <v>Oct'23 to Mar'24</v>
      </c>
      <c r="C1760" t="s">
        <v>538</v>
      </c>
      <c r="D1760" t="s">
        <v>572</v>
      </c>
      <c r="E1760" t="s">
        <v>573</v>
      </c>
      <c r="F1760" t="s">
        <v>19</v>
      </c>
      <c r="G1760" t="s">
        <v>630</v>
      </c>
      <c r="H1760" t="s">
        <v>574</v>
      </c>
      <c r="I1760" t="s">
        <v>580</v>
      </c>
      <c r="J1760" t="s">
        <v>505</v>
      </c>
      <c r="K1760" s="125">
        <v>0</v>
      </c>
    </row>
    <row r="1761" spans="1:11" x14ac:dyDescent="0.25">
      <c r="A1761" s="37" t="str">
        <f t="shared" si="11"/>
        <v>NHS111PS-202324-H2</v>
      </c>
      <c r="B1761" s="37" t="str">
        <f>VLOOKUP($A1761,Refs!$J$2:$K$15,2,FALSE)</f>
        <v>Oct'23 to Mar'24</v>
      </c>
      <c r="C1761" t="s">
        <v>538</v>
      </c>
      <c r="D1761" t="s">
        <v>572</v>
      </c>
      <c r="E1761" t="s">
        <v>573</v>
      </c>
      <c r="F1761" t="s">
        <v>19</v>
      </c>
      <c r="G1761" t="s">
        <v>630</v>
      </c>
      <c r="H1761" t="s">
        <v>574</v>
      </c>
      <c r="I1761" t="s">
        <v>580</v>
      </c>
      <c r="J1761" t="s">
        <v>506</v>
      </c>
      <c r="K1761" s="125">
        <v>0</v>
      </c>
    </row>
    <row r="1762" spans="1:11" x14ac:dyDescent="0.25">
      <c r="A1762" s="37" t="str">
        <f t="shared" si="11"/>
        <v>NHS111PS-202324-H2</v>
      </c>
      <c r="B1762" s="37" t="str">
        <f>VLOOKUP($A1762,Refs!$J$2:$K$15,2,FALSE)</f>
        <v>Oct'23 to Mar'24</v>
      </c>
      <c r="C1762" t="s">
        <v>538</v>
      </c>
      <c r="D1762" t="s">
        <v>572</v>
      </c>
      <c r="E1762" t="s">
        <v>573</v>
      </c>
      <c r="F1762" t="s">
        <v>19</v>
      </c>
      <c r="G1762" t="s">
        <v>630</v>
      </c>
      <c r="H1762" t="s">
        <v>574</v>
      </c>
      <c r="I1762" t="s">
        <v>580</v>
      </c>
      <c r="J1762" t="s">
        <v>507</v>
      </c>
      <c r="K1762" s="125">
        <v>1678</v>
      </c>
    </row>
    <row r="1763" spans="1:11" x14ac:dyDescent="0.25">
      <c r="A1763" s="37" t="str">
        <f t="shared" si="11"/>
        <v>NHS111PS-202324-H2</v>
      </c>
      <c r="B1763" s="37" t="str">
        <f>VLOOKUP($A1763,Refs!$J$2:$K$15,2,FALSE)</f>
        <v>Oct'23 to Mar'24</v>
      </c>
      <c r="C1763" t="s">
        <v>538</v>
      </c>
      <c r="D1763" t="s">
        <v>572</v>
      </c>
      <c r="E1763" t="s">
        <v>573</v>
      </c>
      <c r="F1763" t="s">
        <v>19</v>
      </c>
      <c r="G1763" t="s">
        <v>630</v>
      </c>
      <c r="H1763" t="s">
        <v>574</v>
      </c>
      <c r="I1763" t="s">
        <v>580</v>
      </c>
      <c r="J1763" t="s">
        <v>508</v>
      </c>
      <c r="K1763" s="125">
        <v>0</v>
      </c>
    </row>
    <row r="1764" spans="1:11" x14ac:dyDescent="0.25">
      <c r="A1764" s="37" t="str">
        <f t="shared" si="11"/>
        <v>NHS111PS-202324-H2</v>
      </c>
      <c r="B1764" s="37" t="str">
        <f>VLOOKUP($A1764,Refs!$J$2:$K$15,2,FALSE)</f>
        <v>Oct'23 to Mar'24</v>
      </c>
      <c r="C1764" t="s">
        <v>538</v>
      </c>
      <c r="D1764" t="s">
        <v>3</v>
      </c>
      <c r="E1764" t="s">
        <v>509</v>
      </c>
      <c r="F1764" t="s">
        <v>4</v>
      </c>
      <c r="G1764" t="s">
        <v>510</v>
      </c>
      <c r="H1764" t="s">
        <v>15</v>
      </c>
      <c r="I1764" t="s">
        <v>67</v>
      </c>
      <c r="J1764">
        <v>1</v>
      </c>
      <c r="K1764" s="125">
        <v>1827</v>
      </c>
    </row>
    <row r="1765" spans="1:11" x14ac:dyDescent="0.25">
      <c r="A1765" s="37" t="str">
        <f t="shared" si="11"/>
        <v>NHS111PS-202324-H2</v>
      </c>
      <c r="B1765" s="37" t="str">
        <f>VLOOKUP($A1765,Refs!$J$2:$K$15,2,FALSE)</f>
        <v>Oct'23 to Mar'24</v>
      </c>
      <c r="C1765" t="s">
        <v>538</v>
      </c>
      <c r="D1765" t="s">
        <v>3</v>
      </c>
      <c r="E1765" t="s">
        <v>509</v>
      </c>
      <c r="F1765" t="s">
        <v>4</v>
      </c>
      <c r="G1765" t="s">
        <v>510</v>
      </c>
      <c r="H1765" t="s">
        <v>15</v>
      </c>
      <c r="I1765" t="s">
        <v>67</v>
      </c>
      <c r="J1765">
        <v>2</v>
      </c>
      <c r="K1765" s="125">
        <v>195</v>
      </c>
    </row>
    <row r="1766" spans="1:11" x14ac:dyDescent="0.25">
      <c r="A1766" s="37" t="str">
        <f t="shared" si="11"/>
        <v>NHS111PS-202324-H2</v>
      </c>
      <c r="B1766" s="37" t="str">
        <f>VLOOKUP($A1766,Refs!$J$2:$K$15,2,FALSE)</f>
        <v>Oct'23 to Mar'24</v>
      </c>
      <c r="C1766" t="s">
        <v>538</v>
      </c>
      <c r="D1766" t="s">
        <v>3</v>
      </c>
      <c r="E1766" t="s">
        <v>509</v>
      </c>
      <c r="F1766" t="s">
        <v>4</v>
      </c>
      <c r="G1766" t="s">
        <v>510</v>
      </c>
      <c r="H1766" t="s">
        <v>15</v>
      </c>
      <c r="I1766" t="s">
        <v>67</v>
      </c>
      <c r="J1766" t="s">
        <v>495</v>
      </c>
      <c r="K1766" s="125">
        <v>109</v>
      </c>
    </row>
    <row r="1767" spans="1:11" x14ac:dyDescent="0.25">
      <c r="A1767" s="37" t="str">
        <f t="shared" si="11"/>
        <v>NHS111PS-202324-H2</v>
      </c>
      <c r="B1767" s="37" t="str">
        <f>VLOOKUP($A1767,Refs!$J$2:$K$15,2,FALSE)</f>
        <v>Oct'23 to Mar'24</v>
      </c>
      <c r="C1767" t="s">
        <v>538</v>
      </c>
      <c r="D1767" t="s">
        <v>3</v>
      </c>
      <c r="E1767" t="s">
        <v>509</v>
      </c>
      <c r="F1767" t="s">
        <v>4</v>
      </c>
      <c r="G1767" t="s">
        <v>510</v>
      </c>
      <c r="H1767" t="s">
        <v>15</v>
      </c>
      <c r="I1767" t="s">
        <v>67</v>
      </c>
      <c r="J1767" t="s">
        <v>496</v>
      </c>
      <c r="K1767" s="125">
        <v>37</v>
      </c>
    </row>
    <row r="1768" spans="1:11" x14ac:dyDescent="0.25">
      <c r="A1768" s="37" t="str">
        <f t="shared" si="11"/>
        <v>NHS111PS-202324-H2</v>
      </c>
      <c r="B1768" s="37" t="str">
        <f>VLOOKUP($A1768,Refs!$J$2:$K$15,2,FALSE)</f>
        <v>Oct'23 to Mar'24</v>
      </c>
      <c r="C1768" t="s">
        <v>538</v>
      </c>
      <c r="D1768" t="s">
        <v>3</v>
      </c>
      <c r="E1768" t="s">
        <v>509</v>
      </c>
      <c r="F1768" t="s">
        <v>4</v>
      </c>
      <c r="G1768" t="s">
        <v>510</v>
      </c>
      <c r="H1768" t="s">
        <v>15</v>
      </c>
      <c r="I1768" t="s">
        <v>67</v>
      </c>
      <c r="J1768" t="s">
        <v>497</v>
      </c>
      <c r="K1768" s="125">
        <v>15</v>
      </c>
    </row>
    <row r="1769" spans="1:11" x14ac:dyDescent="0.25">
      <c r="A1769" s="37" t="str">
        <f t="shared" si="11"/>
        <v>NHS111PS-202324-H2</v>
      </c>
      <c r="B1769" s="37" t="str">
        <f>VLOOKUP($A1769,Refs!$J$2:$K$15,2,FALSE)</f>
        <v>Oct'23 to Mar'24</v>
      </c>
      <c r="C1769" t="s">
        <v>538</v>
      </c>
      <c r="D1769" t="s">
        <v>3</v>
      </c>
      <c r="E1769" t="s">
        <v>509</v>
      </c>
      <c r="F1769" t="s">
        <v>4</v>
      </c>
      <c r="G1769" t="s">
        <v>510</v>
      </c>
      <c r="H1769" t="s">
        <v>15</v>
      </c>
      <c r="I1769" t="s">
        <v>67</v>
      </c>
      <c r="J1769" t="s">
        <v>498</v>
      </c>
      <c r="K1769" s="125">
        <v>7</v>
      </c>
    </row>
    <row r="1770" spans="1:11" x14ac:dyDescent="0.25">
      <c r="A1770" s="37" t="str">
        <f t="shared" si="11"/>
        <v>NHS111PS-202324-H2</v>
      </c>
      <c r="B1770" s="37" t="str">
        <f>VLOOKUP($A1770,Refs!$J$2:$K$15,2,FALSE)</f>
        <v>Oct'23 to Mar'24</v>
      </c>
      <c r="C1770" t="s">
        <v>538</v>
      </c>
      <c r="D1770" t="s">
        <v>3</v>
      </c>
      <c r="E1770" t="s">
        <v>509</v>
      </c>
      <c r="F1770" t="s">
        <v>4</v>
      </c>
      <c r="G1770" t="s">
        <v>510</v>
      </c>
      <c r="H1770" t="s">
        <v>15</v>
      </c>
      <c r="I1770" t="s">
        <v>67</v>
      </c>
      <c r="J1770" t="s">
        <v>499</v>
      </c>
      <c r="K1770" s="125">
        <v>22</v>
      </c>
    </row>
    <row r="1771" spans="1:11" x14ac:dyDescent="0.25">
      <c r="A1771" s="37" t="str">
        <f t="shared" si="11"/>
        <v>NHS111PS-202324-H2</v>
      </c>
      <c r="B1771" s="37" t="str">
        <f>VLOOKUP($A1771,Refs!$J$2:$K$15,2,FALSE)</f>
        <v>Oct'23 to Mar'24</v>
      </c>
      <c r="C1771" t="s">
        <v>538</v>
      </c>
      <c r="D1771" t="s">
        <v>3</v>
      </c>
      <c r="E1771" t="s">
        <v>509</v>
      </c>
      <c r="F1771" t="s">
        <v>4</v>
      </c>
      <c r="G1771" t="s">
        <v>510</v>
      </c>
      <c r="H1771" t="s">
        <v>15</v>
      </c>
      <c r="I1771" t="s">
        <v>67</v>
      </c>
      <c r="J1771" t="s">
        <v>500</v>
      </c>
      <c r="K1771" s="125">
        <v>5</v>
      </c>
    </row>
    <row r="1772" spans="1:11" x14ac:dyDescent="0.25">
      <c r="A1772" s="37" t="str">
        <f t="shared" si="11"/>
        <v>NHS111PS-202324-H2</v>
      </c>
      <c r="B1772" s="37" t="str">
        <f>VLOOKUP($A1772,Refs!$J$2:$K$15,2,FALSE)</f>
        <v>Oct'23 to Mar'24</v>
      </c>
      <c r="C1772" t="s">
        <v>538</v>
      </c>
      <c r="D1772" t="s">
        <v>3</v>
      </c>
      <c r="E1772" t="s">
        <v>509</v>
      </c>
      <c r="F1772" t="s">
        <v>4</v>
      </c>
      <c r="G1772" t="s">
        <v>510</v>
      </c>
      <c r="H1772" t="s">
        <v>15</v>
      </c>
      <c r="I1772" t="s">
        <v>67</v>
      </c>
      <c r="J1772" t="s">
        <v>501</v>
      </c>
      <c r="K1772" s="125">
        <v>55</v>
      </c>
    </row>
    <row r="1773" spans="1:11" x14ac:dyDescent="0.25">
      <c r="A1773" s="37" t="str">
        <f t="shared" si="11"/>
        <v>NHS111PS-202324-H2</v>
      </c>
      <c r="B1773" s="37" t="str">
        <f>VLOOKUP($A1773,Refs!$J$2:$K$15,2,FALSE)</f>
        <v>Oct'23 to Mar'24</v>
      </c>
      <c r="C1773" t="s">
        <v>538</v>
      </c>
      <c r="D1773" t="s">
        <v>3</v>
      </c>
      <c r="E1773" t="s">
        <v>509</v>
      </c>
      <c r="F1773" t="s">
        <v>4</v>
      </c>
      <c r="G1773" t="s">
        <v>510</v>
      </c>
      <c r="H1773" t="s">
        <v>15</v>
      </c>
      <c r="I1773" t="s">
        <v>67</v>
      </c>
      <c r="J1773" t="s">
        <v>502</v>
      </c>
      <c r="K1773" s="125">
        <v>29</v>
      </c>
    </row>
    <row r="1774" spans="1:11" x14ac:dyDescent="0.25">
      <c r="A1774" s="37" t="str">
        <f t="shared" si="11"/>
        <v>NHS111PS-202324-H2</v>
      </c>
      <c r="B1774" s="37" t="str">
        <f>VLOOKUP($A1774,Refs!$J$2:$K$15,2,FALSE)</f>
        <v>Oct'23 to Mar'24</v>
      </c>
      <c r="C1774" t="s">
        <v>538</v>
      </c>
      <c r="D1774" t="s">
        <v>3</v>
      </c>
      <c r="E1774" t="s">
        <v>509</v>
      </c>
      <c r="F1774" t="s">
        <v>4</v>
      </c>
      <c r="G1774" t="s">
        <v>510</v>
      </c>
      <c r="H1774" t="s">
        <v>15</v>
      </c>
      <c r="I1774" t="s">
        <v>67</v>
      </c>
      <c r="J1774" t="s">
        <v>503</v>
      </c>
      <c r="K1774" s="125">
        <v>16</v>
      </c>
    </row>
    <row r="1775" spans="1:11" x14ac:dyDescent="0.25">
      <c r="A1775" s="37" t="str">
        <f t="shared" si="11"/>
        <v>NHS111PS-202324-H2</v>
      </c>
      <c r="B1775" s="37" t="str">
        <f>VLOOKUP($A1775,Refs!$J$2:$K$15,2,FALSE)</f>
        <v>Oct'23 to Mar'24</v>
      </c>
      <c r="C1775" t="s">
        <v>538</v>
      </c>
      <c r="D1775" t="s">
        <v>3</v>
      </c>
      <c r="E1775" t="s">
        <v>509</v>
      </c>
      <c r="F1775" t="s">
        <v>4</v>
      </c>
      <c r="G1775" t="s">
        <v>510</v>
      </c>
      <c r="H1775" t="s">
        <v>15</v>
      </c>
      <c r="I1775" t="s">
        <v>67</v>
      </c>
      <c r="J1775" t="s">
        <v>504</v>
      </c>
      <c r="K1775" s="125">
        <v>37</v>
      </c>
    </row>
    <row r="1776" spans="1:11" x14ac:dyDescent="0.25">
      <c r="A1776" s="37" t="str">
        <f t="shared" si="11"/>
        <v>NHS111PS-202324-H2</v>
      </c>
      <c r="B1776" s="37" t="str">
        <f>VLOOKUP($A1776,Refs!$J$2:$K$15,2,FALSE)</f>
        <v>Oct'23 to Mar'24</v>
      </c>
      <c r="C1776" t="s">
        <v>538</v>
      </c>
      <c r="D1776" t="s">
        <v>3</v>
      </c>
      <c r="E1776" t="s">
        <v>509</v>
      </c>
      <c r="F1776" t="s">
        <v>4</v>
      </c>
      <c r="G1776" t="s">
        <v>510</v>
      </c>
      <c r="H1776" t="s">
        <v>15</v>
      </c>
      <c r="I1776" t="s">
        <v>67</v>
      </c>
      <c r="J1776" t="s">
        <v>505</v>
      </c>
      <c r="K1776" s="125">
        <v>9</v>
      </c>
    </row>
    <row r="1777" spans="1:11" x14ac:dyDescent="0.25">
      <c r="A1777" s="37" t="str">
        <f t="shared" si="11"/>
        <v>NHS111PS-202324-H2</v>
      </c>
      <c r="B1777" s="37" t="str">
        <f>VLOOKUP($A1777,Refs!$J$2:$K$15,2,FALSE)</f>
        <v>Oct'23 to Mar'24</v>
      </c>
      <c r="C1777" t="s">
        <v>538</v>
      </c>
      <c r="D1777" t="s">
        <v>3</v>
      </c>
      <c r="E1777" t="s">
        <v>509</v>
      </c>
      <c r="F1777" t="s">
        <v>4</v>
      </c>
      <c r="G1777" t="s">
        <v>510</v>
      </c>
      <c r="H1777" t="s">
        <v>15</v>
      </c>
      <c r="I1777" t="s">
        <v>67</v>
      </c>
      <c r="J1777" t="s">
        <v>506</v>
      </c>
      <c r="K1777" s="125">
        <v>14</v>
      </c>
    </row>
    <row r="1778" spans="1:11" x14ac:dyDescent="0.25">
      <c r="A1778" s="37" t="str">
        <f t="shared" si="11"/>
        <v>NHS111PS-202324-H2</v>
      </c>
      <c r="B1778" s="37" t="str">
        <f>VLOOKUP($A1778,Refs!$J$2:$K$15,2,FALSE)</f>
        <v>Oct'23 to Mar'24</v>
      </c>
      <c r="C1778" t="s">
        <v>538</v>
      </c>
      <c r="D1778" t="s">
        <v>3</v>
      </c>
      <c r="E1778" t="s">
        <v>509</v>
      </c>
      <c r="F1778" t="s">
        <v>4</v>
      </c>
      <c r="G1778" t="s">
        <v>510</v>
      </c>
      <c r="H1778" t="s">
        <v>15</v>
      </c>
      <c r="I1778" t="s">
        <v>67</v>
      </c>
      <c r="J1778" t="s">
        <v>507</v>
      </c>
      <c r="K1778" s="125">
        <v>34</v>
      </c>
    </row>
    <row r="1779" spans="1:11" x14ac:dyDescent="0.25">
      <c r="A1779" s="37" t="str">
        <f t="shared" si="11"/>
        <v>NHS111PS-202324-H2</v>
      </c>
      <c r="B1779" s="37" t="str">
        <f>VLOOKUP($A1779,Refs!$J$2:$K$15,2,FALSE)</f>
        <v>Oct'23 to Mar'24</v>
      </c>
      <c r="C1779" t="s">
        <v>538</v>
      </c>
      <c r="D1779" t="s">
        <v>3</v>
      </c>
      <c r="E1779" t="s">
        <v>509</v>
      </c>
      <c r="F1779" t="s">
        <v>4</v>
      </c>
      <c r="G1779" t="s">
        <v>510</v>
      </c>
      <c r="H1779" t="s">
        <v>15</v>
      </c>
      <c r="I1779" t="s">
        <v>67</v>
      </c>
      <c r="J1779" t="s">
        <v>508</v>
      </c>
      <c r="K1779" s="125">
        <v>1</v>
      </c>
    </row>
    <row r="1780" spans="1:11" x14ac:dyDescent="0.25">
      <c r="A1780" s="37" t="str">
        <f t="shared" si="11"/>
        <v>NHS111PS-202324-H2</v>
      </c>
      <c r="B1780" s="37" t="str">
        <f>VLOOKUP($A1780,Refs!$J$2:$K$15,2,FALSE)</f>
        <v>Oct'23 to Mar'24</v>
      </c>
      <c r="C1780" t="s">
        <v>538</v>
      </c>
      <c r="D1780" t="s">
        <v>11</v>
      </c>
      <c r="E1780" t="s">
        <v>514</v>
      </c>
      <c r="F1780" t="s">
        <v>4</v>
      </c>
      <c r="G1780" t="s">
        <v>510</v>
      </c>
      <c r="H1780" t="s">
        <v>16</v>
      </c>
      <c r="I1780" t="s">
        <v>68</v>
      </c>
      <c r="J1780">
        <v>1</v>
      </c>
      <c r="K1780" s="125">
        <v>1825</v>
      </c>
    </row>
    <row r="1781" spans="1:11" x14ac:dyDescent="0.25">
      <c r="A1781" s="37" t="str">
        <f t="shared" si="11"/>
        <v>NHS111PS-202324-H2</v>
      </c>
      <c r="B1781" s="37" t="str">
        <f>VLOOKUP($A1781,Refs!$J$2:$K$15,2,FALSE)</f>
        <v>Oct'23 to Mar'24</v>
      </c>
      <c r="C1781" t="s">
        <v>538</v>
      </c>
      <c r="D1781" t="s">
        <v>11</v>
      </c>
      <c r="E1781" t="s">
        <v>514</v>
      </c>
      <c r="F1781" t="s">
        <v>4</v>
      </c>
      <c r="G1781" t="s">
        <v>510</v>
      </c>
      <c r="H1781" t="s">
        <v>16</v>
      </c>
      <c r="I1781" t="s">
        <v>68</v>
      </c>
      <c r="J1781">
        <v>2</v>
      </c>
      <c r="K1781" s="125">
        <v>181</v>
      </c>
    </row>
    <row r="1782" spans="1:11" x14ac:dyDescent="0.25">
      <c r="A1782" s="37" t="str">
        <f t="shared" ref="A1782:A1845" si="12">C1782</f>
        <v>NHS111PS-202324-H2</v>
      </c>
      <c r="B1782" s="37" t="str">
        <f>VLOOKUP($A1782,Refs!$J$2:$K$15,2,FALSE)</f>
        <v>Oct'23 to Mar'24</v>
      </c>
      <c r="C1782" t="s">
        <v>538</v>
      </c>
      <c r="D1782" t="s">
        <v>11</v>
      </c>
      <c r="E1782" t="s">
        <v>514</v>
      </c>
      <c r="F1782" t="s">
        <v>4</v>
      </c>
      <c r="G1782" t="s">
        <v>510</v>
      </c>
      <c r="H1782" t="s">
        <v>16</v>
      </c>
      <c r="I1782" t="s">
        <v>68</v>
      </c>
      <c r="J1782" t="s">
        <v>495</v>
      </c>
      <c r="K1782" s="125">
        <v>84</v>
      </c>
    </row>
    <row r="1783" spans="1:11" x14ac:dyDescent="0.25">
      <c r="A1783" s="37" t="str">
        <f t="shared" si="12"/>
        <v>NHS111PS-202324-H2</v>
      </c>
      <c r="B1783" s="37" t="str">
        <f>VLOOKUP($A1783,Refs!$J$2:$K$15,2,FALSE)</f>
        <v>Oct'23 to Mar'24</v>
      </c>
      <c r="C1783" t="s">
        <v>538</v>
      </c>
      <c r="D1783" t="s">
        <v>11</v>
      </c>
      <c r="E1783" t="s">
        <v>514</v>
      </c>
      <c r="F1783" t="s">
        <v>4</v>
      </c>
      <c r="G1783" t="s">
        <v>510</v>
      </c>
      <c r="H1783" t="s">
        <v>16</v>
      </c>
      <c r="I1783" t="s">
        <v>68</v>
      </c>
      <c r="J1783" t="s">
        <v>496</v>
      </c>
      <c r="K1783" s="125">
        <v>35</v>
      </c>
    </row>
    <row r="1784" spans="1:11" x14ac:dyDescent="0.25">
      <c r="A1784" s="37" t="str">
        <f t="shared" si="12"/>
        <v>NHS111PS-202324-H2</v>
      </c>
      <c r="B1784" s="37" t="str">
        <f>VLOOKUP($A1784,Refs!$J$2:$K$15,2,FALSE)</f>
        <v>Oct'23 to Mar'24</v>
      </c>
      <c r="C1784" t="s">
        <v>538</v>
      </c>
      <c r="D1784" t="s">
        <v>11</v>
      </c>
      <c r="E1784" t="s">
        <v>514</v>
      </c>
      <c r="F1784" t="s">
        <v>4</v>
      </c>
      <c r="G1784" t="s">
        <v>510</v>
      </c>
      <c r="H1784" t="s">
        <v>16</v>
      </c>
      <c r="I1784" t="s">
        <v>68</v>
      </c>
      <c r="J1784" t="s">
        <v>497</v>
      </c>
      <c r="K1784" s="125">
        <v>15</v>
      </c>
    </row>
    <row r="1785" spans="1:11" x14ac:dyDescent="0.25">
      <c r="A1785" s="37" t="str">
        <f t="shared" si="12"/>
        <v>NHS111PS-202324-H2</v>
      </c>
      <c r="B1785" s="37" t="str">
        <f>VLOOKUP($A1785,Refs!$J$2:$K$15,2,FALSE)</f>
        <v>Oct'23 to Mar'24</v>
      </c>
      <c r="C1785" t="s">
        <v>538</v>
      </c>
      <c r="D1785" t="s">
        <v>11</v>
      </c>
      <c r="E1785" t="s">
        <v>514</v>
      </c>
      <c r="F1785" t="s">
        <v>4</v>
      </c>
      <c r="G1785" t="s">
        <v>510</v>
      </c>
      <c r="H1785" t="s">
        <v>16</v>
      </c>
      <c r="I1785" t="s">
        <v>68</v>
      </c>
      <c r="J1785" t="s">
        <v>498</v>
      </c>
      <c r="K1785" s="125">
        <v>18</v>
      </c>
    </row>
    <row r="1786" spans="1:11" x14ac:dyDescent="0.25">
      <c r="A1786" s="37" t="str">
        <f t="shared" si="12"/>
        <v>NHS111PS-202324-H2</v>
      </c>
      <c r="B1786" s="37" t="str">
        <f>VLOOKUP($A1786,Refs!$J$2:$K$15,2,FALSE)</f>
        <v>Oct'23 to Mar'24</v>
      </c>
      <c r="C1786" t="s">
        <v>538</v>
      </c>
      <c r="D1786" t="s">
        <v>11</v>
      </c>
      <c r="E1786" t="s">
        <v>514</v>
      </c>
      <c r="F1786" t="s">
        <v>4</v>
      </c>
      <c r="G1786" t="s">
        <v>510</v>
      </c>
      <c r="H1786" t="s">
        <v>16</v>
      </c>
      <c r="I1786" t="s">
        <v>68</v>
      </c>
      <c r="J1786" t="s">
        <v>499</v>
      </c>
      <c r="K1786" s="125">
        <v>23</v>
      </c>
    </row>
    <row r="1787" spans="1:11" x14ac:dyDescent="0.25">
      <c r="A1787" s="37" t="str">
        <f t="shared" si="12"/>
        <v>NHS111PS-202324-H2</v>
      </c>
      <c r="B1787" s="37" t="str">
        <f>VLOOKUP($A1787,Refs!$J$2:$K$15,2,FALSE)</f>
        <v>Oct'23 to Mar'24</v>
      </c>
      <c r="C1787" t="s">
        <v>538</v>
      </c>
      <c r="D1787" t="s">
        <v>11</v>
      </c>
      <c r="E1787" t="s">
        <v>514</v>
      </c>
      <c r="F1787" t="s">
        <v>4</v>
      </c>
      <c r="G1787" t="s">
        <v>510</v>
      </c>
      <c r="H1787" t="s">
        <v>16</v>
      </c>
      <c r="I1787" t="s">
        <v>68</v>
      </c>
      <c r="J1787" t="s">
        <v>500</v>
      </c>
      <c r="K1787" s="125">
        <v>6</v>
      </c>
    </row>
    <row r="1788" spans="1:11" x14ac:dyDescent="0.25">
      <c r="A1788" s="37" t="str">
        <f t="shared" si="12"/>
        <v>NHS111PS-202324-H2</v>
      </c>
      <c r="B1788" s="37" t="str">
        <f>VLOOKUP($A1788,Refs!$J$2:$K$15,2,FALSE)</f>
        <v>Oct'23 to Mar'24</v>
      </c>
      <c r="C1788" t="s">
        <v>538</v>
      </c>
      <c r="D1788" t="s">
        <v>11</v>
      </c>
      <c r="E1788" t="s">
        <v>514</v>
      </c>
      <c r="F1788" t="s">
        <v>4</v>
      </c>
      <c r="G1788" t="s">
        <v>510</v>
      </c>
      <c r="H1788" t="s">
        <v>16</v>
      </c>
      <c r="I1788" t="s">
        <v>68</v>
      </c>
      <c r="J1788" t="s">
        <v>501</v>
      </c>
      <c r="K1788" s="125">
        <v>42</v>
      </c>
    </row>
    <row r="1789" spans="1:11" x14ac:dyDescent="0.25">
      <c r="A1789" s="37" t="str">
        <f t="shared" si="12"/>
        <v>NHS111PS-202324-H2</v>
      </c>
      <c r="B1789" s="37" t="str">
        <f>VLOOKUP($A1789,Refs!$J$2:$K$15,2,FALSE)</f>
        <v>Oct'23 to Mar'24</v>
      </c>
      <c r="C1789" t="s">
        <v>538</v>
      </c>
      <c r="D1789" t="s">
        <v>11</v>
      </c>
      <c r="E1789" t="s">
        <v>514</v>
      </c>
      <c r="F1789" t="s">
        <v>4</v>
      </c>
      <c r="G1789" t="s">
        <v>510</v>
      </c>
      <c r="H1789" t="s">
        <v>16</v>
      </c>
      <c r="I1789" t="s">
        <v>68</v>
      </c>
      <c r="J1789" t="s">
        <v>502</v>
      </c>
      <c r="K1789" s="125">
        <v>46</v>
      </c>
    </row>
    <row r="1790" spans="1:11" x14ac:dyDescent="0.25">
      <c r="A1790" s="37" t="str">
        <f t="shared" si="12"/>
        <v>NHS111PS-202324-H2</v>
      </c>
      <c r="B1790" s="37" t="str">
        <f>VLOOKUP($A1790,Refs!$J$2:$K$15,2,FALSE)</f>
        <v>Oct'23 to Mar'24</v>
      </c>
      <c r="C1790" t="s">
        <v>538</v>
      </c>
      <c r="D1790" t="s">
        <v>11</v>
      </c>
      <c r="E1790" t="s">
        <v>514</v>
      </c>
      <c r="F1790" t="s">
        <v>4</v>
      </c>
      <c r="G1790" t="s">
        <v>510</v>
      </c>
      <c r="H1790" t="s">
        <v>16</v>
      </c>
      <c r="I1790" t="s">
        <v>68</v>
      </c>
      <c r="J1790" t="s">
        <v>503</v>
      </c>
      <c r="K1790" s="125">
        <v>16</v>
      </c>
    </row>
    <row r="1791" spans="1:11" x14ac:dyDescent="0.25">
      <c r="A1791" s="37" t="str">
        <f t="shared" si="12"/>
        <v>NHS111PS-202324-H2</v>
      </c>
      <c r="B1791" s="37" t="str">
        <f>VLOOKUP($A1791,Refs!$J$2:$K$15,2,FALSE)</f>
        <v>Oct'23 to Mar'24</v>
      </c>
      <c r="C1791" t="s">
        <v>538</v>
      </c>
      <c r="D1791" t="s">
        <v>11</v>
      </c>
      <c r="E1791" t="s">
        <v>514</v>
      </c>
      <c r="F1791" t="s">
        <v>4</v>
      </c>
      <c r="G1791" t="s">
        <v>510</v>
      </c>
      <c r="H1791" t="s">
        <v>16</v>
      </c>
      <c r="I1791" t="s">
        <v>68</v>
      </c>
      <c r="J1791" t="s">
        <v>504</v>
      </c>
      <c r="K1791" s="125">
        <v>28</v>
      </c>
    </row>
    <row r="1792" spans="1:11" x14ac:dyDescent="0.25">
      <c r="A1792" s="37" t="str">
        <f t="shared" si="12"/>
        <v>NHS111PS-202324-H2</v>
      </c>
      <c r="B1792" s="37" t="str">
        <f>VLOOKUP($A1792,Refs!$J$2:$K$15,2,FALSE)</f>
        <v>Oct'23 to Mar'24</v>
      </c>
      <c r="C1792" t="s">
        <v>538</v>
      </c>
      <c r="D1792" t="s">
        <v>11</v>
      </c>
      <c r="E1792" t="s">
        <v>514</v>
      </c>
      <c r="F1792" t="s">
        <v>4</v>
      </c>
      <c r="G1792" t="s">
        <v>510</v>
      </c>
      <c r="H1792" t="s">
        <v>16</v>
      </c>
      <c r="I1792" t="s">
        <v>68</v>
      </c>
      <c r="J1792" t="s">
        <v>505</v>
      </c>
      <c r="K1792" s="125">
        <v>5</v>
      </c>
    </row>
    <row r="1793" spans="1:11" x14ac:dyDescent="0.25">
      <c r="A1793" s="37" t="str">
        <f t="shared" si="12"/>
        <v>NHS111PS-202324-H2</v>
      </c>
      <c r="B1793" s="37" t="str">
        <f>VLOOKUP($A1793,Refs!$J$2:$K$15,2,FALSE)</f>
        <v>Oct'23 to Mar'24</v>
      </c>
      <c r="C1793" t="s">
        <v>538</v>
      </c>
      <c r="D1793" t="s">
        <v>11</v>
      </c>
      <c r="E1793" t="s">
        <v>514</v>
      </c>
      <c r="F1793" t="s">
        <v>4</v>
      </c>
      <c r="G1793" t="s">
        <v>510</v>
      </c>
      <c r="H1793" t="s">
        <v>16</v>
      </c>
      <c r="I1793" t="s">
        <v>68</v>
      </c>
      <c r="J1793" t="s">
        <v>506</v>
      </c>
      <c r="K1793" s="125">
        <v>5</v>
      </c>
    </row>
    <row r="1794" spans="1:11" x14ac:dyDescent="0.25">
      <c r="A1794" s="37" t="str">
        <f t="shared" si="12"/>
        <v>NHS111PS-202324-H2</v>
      </c>
      <c r="B1794" s="37" t="str">
        <f>VLOOKUP($A1794,Refs!$J$2:$K$15,2,FALSE)</f>
        <v>Oct'23 to Mar'24</v>
      </c>
      <c r="C1794" t="s">
        <v>538</v>
      </c>
      <c r="D1794" t="s">
        <v>11</v>
      </c>
      <c r="E1794" t="s">
        <v>514</v>
      </c>
      <c r="F1794" t="s">
        <v>4</v>
      </c>
      <c r="G1794" t="s">
        <v>510</v>
      </c>
      <c r="H1794" t="s">
        <v>16</v>
      </c>
      <c r="I1794" t="s">
        <v>68</v>
      </c>
      <c r="J1794" t="s">
        <v>507</v>
      </c>
      <c r="K1794" s="125">
        <v>39</v>
      </c>
    </row>
    <row r="1795" spans="1:11" x14ac:dyDescent="0.25">
      <c r="A1795" s="37" t="str">
        <f t="shared" si="12"/>
        <v>NHS111PS-202324-H2</v>
      </c>
      <c r="B1795" s="37" t="str">
        <f>VLOOKUP($A1795,Refs!$J$2:$K$15,2,FALSE)</f>
        <v>Oct'23 to Mar'24</v>
      </c>
      <c r="C1795" t="s">
        <v>538</v>
      </c>
      <c r="D1795" t="s">
        <v>11</v>
      </c>
      <c r="E1795" t="s">
        <v>514</v>
      </c>
      <c r="F1795" t="s">
        <v>4</v>
      </c>
      <c r="G1795" t="s">
        <v>510</v>
      </c>
      <c r="H1795" t="s">
        <v>16</v>
      </c>
      <c r="I1795" t="s">
        <v>68</v>
      </c>
      <c r="J1795" t="s">
        <v>508</v>
      </c>
      <c r="K1795" s="125">
        <v>0</v>
      </c>
    </row>
    <row r="1796" spans="1:11" x14ac:dyDescent="0.25">
      <c r="A1796" s="37" t="str">
        <f t="shared" si="12"/>
        <v>NHS111PS-202324-H2</v>
      </c>
      <c r="B1796" s="37" t="str">
        <f>VLOOKUP($A1796,Refs!$J$2:$K$15,2,FALSE)</f>
        <v>Oct'23 to Mar'24</v>
      </c>
      <c r="C1796" t="s">
        <v>538</v>
      </c>
      <c r="D1796" t="s">
        <v>3</v>
      </c>
      <c r="E1796" t="s">
        <v>509</v>
      </c>
      <c r="F1796" t="s">
        <v>4</v>
      </c>
      <c r="G1796" t="s">
        <v>510</v>
      </c>
      <c r="H1796" t="s">
        <v>293</v>
      </c>
      <c r="I1796" t="s">
        <v>294</v>
      </c>
      <c r="J1796">
        <v>1</v>
      </c>
      <c r="K1796" s="125">
        <v>1825</v>
      </c>
    </row>
    <row r="1797" spans="1:11" x14ac:dyDescent="0.25">
      <c r="A1797" s="37" t="str">
        <f t="shared" si="12"/>
        <v>NHS111PS-202324-H2</v>
      </c>
      <c r="B1797" s="37" t="str">
        <f>VLOOKUP($A1797,Refs!$J$2:$K$15,2,FALSE)</f>
        <v>Oct'23 to Mar'24</v>
      </c>
      <c r="C1797" t="s">
        <v>538</v>
      </c>
      <c r="D1797" t="s">
        <v>3</v>
      </c>
      <c r="E1797" t="s">
        <v>509</v>
      </c>
      <c r="F1797" t="s">
        <v>4</v>
      </c>
      <c r="G1797" t="s">
        <v>510</v>
      </c>
      <c r="H1797" t="s">
        <v>293</v>
      </c>
      <c r="I1797" t="s">
        <v>294</v>
      </c>
      <c r="J1797">
        <v>2</v>
      </c>
      <c r="K1797" s="125">
        <v>189</v>
      </c>
    </row>
    <row r="1798" spans="1:11" x14ac:dyDescent="0.25">
      <c r="A1798" s="37" t="str">
        <f t="shared" si="12"/>
        <v>NHS111PS-202324-H2</v>
      </c>
      <c r="B1798" s="37" t="str">
        <f>VLOOKUP($A1798,Refs!$J$2:$K$15,2,FALSE)</f>
        <v>Oct'23 to Mar'24</v>
      </c>
      <c r="C1798" t="s">
        <v>538</v>
      </c>
      <c r="D1798" t="s">
        <v>3</v>
      </c>
      <c r="E1798" t="s">
        <v>509</v>
      </c>
      <c r="F1798" t="s">
        <v>4</v>
      </c>
      <c r="G1798" t="s">
        <v>510</v>
      </c>
      <c r="H1798" t="s">
        <v>293</v>
      </c>
      <c r="I1798" t="s">
        <v>294</v>
      </c>
      <c r="J1798" t="s">
        <v>495</v>
      </c>
      <c r="K1798" s="125">
        <v>95</v>
      </c>
    </row>
    <row r="1799" spans="1:11" x14ac:dyDescent="0.25">
      <c r="A1799" s="37" t="str">
        <f t="shared" si="12"/>
        <v>NHS111PS-202324-H2</v>
      </c>
      <c r="B1799" s="37" t="str">
        <f>VLOOKUP($A1799,Refs!$J$2:$K$15,2,FALSE)</f>
        <v>Oct'23 to Mar'24</v>
      </c>
      <c r="C1799" t="s">
        <v>538</v>
      </c>
      <c r="D1799" t="s">
        <v>3</v>
      </c>
      <c r="E1799" t="s">
        <v>509</v>
      </c>
      <c r="F1799" t="s">
        <v>4</v>
      </c>
      <c r="G1799" t="s">
        <v>510</v>
      </c>
      <c r="H1799" t="s">
        <v>293</v>
      </c>
      <c r="I1799" t="s">
        <v>294</v>
      </c>
      <c r="J1799" t="s">
        <v>496</v>
      </c>
      <c r="K1799" s="125">
        <v>32</v>
      </c>
    </row>
    <row r="1800" spans="1:11" x14ac:dyDescent="0.25">
      <c r="A1800" s="37" t="str">
        <f t="shared" si="12"/>
        <v>NHS111PS-202324-H2</v>
      </c>
      <c r="B1800" s="37" t="str">
        <f>VLOOKUP($A1800,Refs!$J$2:$K$15,2,FALSE)</f>
        <v>Oct'23 to Mar'24</v>
      </c>
      <c r="C1800" t="s">
        <v>538</v>
      </c>
      <c r="D1800" t="s">
        <v>3</v>
      </c>
      <c r="E1800" t="s">
        <v>509</v>
      </c>
      <c r="F1800" t="s">
        <v>4</v>
      </c>
      <c r="G1800" t="s">
        <v>510</v>
      </c>
      <c r="H1800" t="s">
        <v>293</v>
      </c>
      <c r="I1800" t="s">
        <v>294</v>
      </c>
      <c r="J1800" t="s">
        <v>497</v>
      </c>
      <c r="K1800" s="125">
        <v>12</v>
      </c>
    </row>
    <row r="1801" spans="1:11" x14ac:dyDescent="0.25">
      <c r="A1801" s="37" t="str">
        <f t="shared" si="12"/>
        <v>NHS111PS-202324-H2</v>
      </c>
      <c r="B1801" s="37" t="str">
        <f>VLOOKUP($A1801,Refs!$J$2:$K$15,2,FALSE)</f>
        <v>Oct'23 to Mar'24</v>
      </c>
      <c r="C1801" t="s">
        <v>538</v>
      </c>
      <c r="D1801" t="s">
        <v>3</v>
      </c>
      <c r="E1801" t="s">
        <v>509</v>
      </c>
      <c r="F1801" t="s">
        <v>4</v>
      </c>
      <c r="G1801" t="s">
        <v>510</v>
      </c>
      <c r="H1801" t="s">
        <v>293</v>
      </c>
      <c r="I1801" t="s">
        <v>294</v>
      </c>
      <c r="J1801" t="s">
        <v>498</v>
      </c>
      <c r="K1801" s="125">
        <v>14</v>
      </c>
    </row>
    <row r="1802" spans="1:11" x14ac:dyDescent="0.25">
      <c r="A1802" s="37" t="str">
        <f t="shared" si="12"/>
        <v>NHS111PS-202324-H2</v>
      </c>
      <c r="B1802" s="37" t="str">
        <f>VLOOKUP($A1802,Refs!$J$2:$K$15,2,FALSE)</f>
        <v>Oct'23 to Mar'24</v>
      </c>
      <c r="C1802" t="s">
        <v>538</v>
      </c>
      <c r="D1802" t="s">
        <v>3</v>
      </c>
      <c r="E1802" t="s">
        <v>509</v>
      </c>
      <c r="F1802" t="s">
        <v>4</v>
      </c>
      <c r="G1802" t="s">
        <v>510</v>
      </c>
      <c r="H1802" t="s">
        <v>293</v>
      </c>
      <c r="I1802" t="s">
        <v>294</v>
      </c>
      <c r="J1802" t="s">
        <v>499</v>
      </c>
      <c r="K1802" s="125">
        <v>25</v>
      </c>
    </row>
    <row r="1803" spans="1:11" x14ac:dyDescent="0.25">
      <c r="A1803" s="37" t="str">
        <f t="shared" si="12"/>
        <v>NHS111PS-202324-H2</v>
      </c>
      <c r="B1803" s="37" t="str">
        <f>VLOOKUP($A1803,Refs!$J$2:$K$15,2,FALSE)</f>
        <v>Oct'23 to Mar'24</v>
      </c>
      <c r="C1803" t="s">
        <v>538</v>
      </c>
      <c r="D1803" t="s">
        <v>3</v>
      </c>
      <c r="E1803" t="s">
        <v>509</v>
      </c>
      <c r="F1803" t="s">
        <v>4</v>
      </c>
      <c r="G1803" t="s">
        <v>510</v>
      </c>
      <c r="H1803" t="s">
        <v>293</v>
      </c>
      <c r="I1803" t="s">
        <v>294</v>
      </c>
      <c r="J1803" t="s">
        <v>500</v>
      </c>
      <c r="K1803" s="125">
        <v>11</v>
      </c>
    </row>
    <row r="1804" spans="1:11" x14ac:dyDescent="0.25">
      <c r="A1804" s="37" t="str">
        <f t="shared" si="12"/>
        <v>NHS111PS-202324-H2</v>
      </c>
      <c r="B1804" s="37" t="str">
        <f>VLOOKUP($A1804,Refs!$J$2:$K$15,2,FALSE)</f>
        <v>Oct'23 to Mar'24</v>
      </c>
      <c r="C1804" t="s">
        <v>538</v>
      </c>
      <c r="D1804" t="s">
        <v>3</v>
      </c>
      <c r="E1804" t="s">
        <v>509</v>
      </c>
      <c r="F1804" t="s">
        <v>4</v>
      </c>
      <c r="G1804" t="s">
        <v>510</v>
      </c>
      <c r="H1804" t="s">
        <v>293</v>
      </c>
      <c r="I1804" t="s">
        <v>294</v>
      </c>
      <c r="J1804" t="s">
        <v>501</v>
      </c>
      <c r="K1804" s="125">
        <v>45</v>
      </c>
    </row>
    <row r="1805" spans="1:11" x14ac:dyDescent="0.25">
      <c r="A1805" s="37" t="str">
        <f t="shared" si="12"/>
        <v>NHS111PS-202324-H2</v>
      </c>
      <c r="B1805" s="37" t="str">
        <f>VLOOKUP($A1805,Refs!$J$2:$K$15,2,FALSE)</f>
        <v>Oct'23 to Mar'24</v>
      </c>
      <c r="C1805" t="s">
        <v>538</v>
      </c>
      <c r="D1805" t="s">
        <v>3</v>
      </c>
      <c r="E1805" t="s">
        <v>509</v>
      </c>
      <c r="F1805" t="s">
        <v>4</v>
      </c>
      <c r="G1805" t="s">
        <v>510</v>
      </c>
      <c r="H1805" t="s">
        <v>293</v>
      </c>
      <c r="I1805" t="s">
        <v>294</v>
      </c>
      <c r="J1805" t="s">
        <v>502</v>
      </c>
      <c r="K1805" s="125">
        <v>40</v>
      </c>
    </row>
    <row r="1806" spans="1:11" x14ac:dyDescent="0.25">
      <c r="A1806" s="37" t="str">
        <f t="shared" si="12"/>
        <v>NHS111PS-202324-H2</v>
      </c>
      <c r="B1806" s="37" t="str">
        <f>VLOOKUP($A1806,Refs!$J$2:$K$15,2,FALSE)</f>
        <v>Oct'23 to Mar'24</v>
      </c>
      <c r="C1806" t="s">
        <v>538</v>
      </c>
      <c r="D1806" t="s">
        <v>3</v>
      </c>
      <c r="E1806" t="s">
        <v>509</v>
      </c>
      <c r="F1806" t="s">
        <v>4</v>
      </c>
      <c r="G1806" t="s">
        <v>510</v>
      </c>
      <c r="H1806" t="s">
        <v>293</v>
      </c>
      <c r="I1806" t="s">
        <v>294</v>
      </c>
      <c r="J1806" t="s">
        <v>503</v>
      </c>
      <c r="K1806" s="125">
        <v>10</v>
      </c>
    </row>
    <row r="1807" spans="1:11" x14ac:dyDescent="0.25">
      <c r="A1807" s="37" t="str">
        <f t="shared" si="12"/>
        <v>NHS111PS-202324-H2</v>
      </c>
      <c r="B1807" s="37" t="str">
        <f>VLOOKUP($A1807,Refs!$J$2:$K$15,2,FALSE)</f>
        <v>Oct'23 to Mar'24</v>
      </c>
      <c r="C1807" t="s">
        <v>538</v>
      </c>
      <c r="D1807" t="s">
        <v>3</v>
      </c>
      <c r="E1807" t="s">
        <v>509</v>
      </c>
      <c r="F1807" t="s">
        <v>4</v>
      </c>
      <c r="G1807" t="s">
        <v>510</v>
      </c>
      <c r="H1807" t="s">
        <v>293</v>
      </c>
      <c r="I1807" t="s">
        <v>294</v>
      </c>
      <c r="J1807" t="s">
        <v>504</v>
      </c>
      <c r="K1807" s="125">
        <v>33</v>
      </c>
    </row>
    <row r="1808" spans="1:11" x14ac:dyDescent="0.25">
      <c r="A1808" s="37" t="str">
        <f t="shared" si="12"/>
        <v>NHS111PS-202324-H2</v>
      </c>
      <c r="B1808" s="37" t="str">
        <f>VLOOKUP($A1808,Refs!$J$2:$K$15,2,FALSE)</f>
        <v>Oct'23 to Mar'24</v>
      </c>
      <c r="C1808" t="s">
        <v>538</v>
      </c>
      <c r="D1808" t="s">
        <v>3</v>
      </c>
      <c r="E1808" t="s">
        <v>509</v>
      </c>
      <c r="F1808" t="s">
        <v>4</v>
      </c>
      <c r="G1808" t="s">
        <v>510</v>
      </c>
      <c r="H1808" t="s">
        <v>293</v>
      </c>
      <c r="I1808" t="s">
        <v>294</v>
      </c>
      <c r="J1808" t="s">
        <v>505</v>
      </c>
      <c r="K1808" s="125">
        <v>6</v>
      </c>
    </row>
    <row r="1809" spans="1:11" x14ac:dyDescent="0.25">
      <c r="A1809" s="37" t="str">
        <f t="shared" si="12"/>
        <v>NHS111PS-202324-H2</v>
      </c>
      <c r="B1809" s="37" t="str">
        <f>VLOOKUP($A1809,Refs!$J$2:$K$15,2,FALSE)</f>
        <v>Oct'23 to Mar'24</v>
      </c>
      <c r="C1809" t="s">
        <v>538</v>
      </c>
      <c r="D1809" t="s">
        <v>3</v>
      </c>
      <c r="E1809" t="s">
        <v>509</v>
      </c>
      <c r="F1809" t="s">
        <v>4</v>
      </c>
      <c r="G1809" t="s">
        <v>510</v>
      </c>
      <c r="H1809" t="s">
        <v>293</v>
      </c>
      <c r="I1809" t="s">
        <v>294</v>
      </c>
      <c r="J1809" t="s">
        <v>506</v>
      </c>
      <c r="K1809" s="125">
        <v>9</v>
      </c>
    </row>
    <row r="1810" spans="1:11" x14ac:dyDescent="0.25">
      <c r="A1810" s="37" t="str">
        <f t="shared" si="12"/>
        <v>NHS111PS-202324-H2</v>
      </c>
      <c r="B1810" s="37" t="str">
        <f>VLOOKUP($A1810,Refs!$J$2:$K$15,2,FALSE)</f>
        <v>Oct'23 to Mar'24</v>
      </c>
      <c r="C1810" t="s">
        <v>538</v>
      </c>
      <c r="D1810" t="s">
        <v>3</v>
      </c>
      <c r="E1810" t="s">
        <v>509</v>
      </c>
      <c r="F1810" t="s">
        <v>4</v>
      </c>
      <c r="G1810" t="s">
        <v>510</v>
      </c>
      <c r="H1810" t="s">
        <v>293</v>
      </c>
      <c r="I1810" t="s">
        <v>294</v>
      </c>
      <c r="J1810" t="s">
        <v>507</v>
      </c>
      <c r="K1810" s="125">
        <v>45</v>
      </c>
    </row>
    <row r="1811" spans="1:11" x14ac:dyDescent="0.25">
      <c r="A1811" s="37" t="str">
        <f t="shared" si="12"/>
        <v>NHS111PS-202324-H2</v>
      </c>
      <c r="B1811" s="37" t="str">
        <f>VLOOKUP($A1811,Refs!$J$2:$K$15,2,FALSE)</f>
        <v>Oct'23 to Mar'24</v>
      </c>
      <c r="C1811" t="s">
        <v>538</v>
      </c>
      <c r="D1811" t="s">
        <v>3</v>
      </c>
      <c r="E1811" t="s">
        <v>509</v>
      </c>
      <c r="F1811" t="s">
        <v>4</v>
      </c>
      <c r="G1811" t="s">
        <v>510</v>
      </c>
      <c r="H1811" t="s">
        <v>293</v>
      </c>
      <c r="I1811" t="s">
        <v>294</v>
      </c>
      <c r="J1811" t="s">
        <v>508</v>
      </c>
      <c r="K1811" s="125">
        <v>1</v>
      </c>
    </row>
    <row r="1812" spans="1:11" x14ac:dyDescent="0.25">
      <c r="A1812" s="37" t="str">
        <f t="shared" si="12"/>
        <v>NHS111PS-202324-H2</v>
      </c>
      <c r="B1812" s="37" t="str">
        <f>VLOOKUP($A1812,Refs!$J$2:$K$15,2,FALSE)</f>
        <v>Oct'23 to Mar'24</v>
      </c>
      <c r="C1812" t="s">
        <v>538</v>
      </c>
      <c r="D1812" t="s">
        <v>3</v>
      </c>
      <c r="E1812" t="s">
        <v>509</v>
      </c>
      <c r="F1812" t="s">
        <v>4</v>
      </c>
      <c r="G1812" t="s">
        <v>510</v>
      </c>
      <c r="H1812" t="s">
        <v>291</v>
      </c>
      <c r="I1812" t="s">
        <v>292</v>
      </c>
      <c r="J1812">
        <v>1</v>
      </c>
      <c r="K1812" s="125">
        <v>1828</v>
      </c>
    </row>
    <row r="1813" spans="1:11" x14ac:dyDescent="0.25">
      <c r="A1813" s="37" t="str">
        <f t="shared" si="12"/>
        <v>NHS111PS-202324-H2</v>
      </c>
      <c r="B1813" s="37" t="str">
        <f>VLOOKUP($A1813,Refs!$J$2:$K$15,2,FALSE)</f>
        <v>Oct'23 to Mar'24</v>
      </c>
      <c r="C1813" t="s">
        <v>538</v>
      </c>
      <c r="D1813" t="s">
        <v>3</v>
      </c>
      <c r="E1813" t="s">
        <v>509</v>
      </c>
      <c r="F1813" t="s">
        <v>4</v>
      </c>
      <c r="G1813" t="s">
        <v>510</v>
      </c>
      <c r="H1813" t="s">
        <v>291</v>
      </c>
      <c r="I1813" t="s">
        <v>292</v>
      </c>
      <c r="J1813">
        <v>2</v>
      </c>
      <c r="K1813" s="125">
        <v>210</v>
      </c>
    </row>
    <row r="1814" spans="1:11" x14ac:dyDescent="0.25">
      <c r="A1814" s="37" t="str">
        <f t="shared" si="12"/>
        <v>NHS111PS-202324-H2</v>
      </c>
      <c r="B1814" s="37" t="str">
        <f>VLOOKUP($A1814,Refs!$J$2:$K$15,2,FALSE)</f>
        <v>Oct'23 to Mar'24</v>
      </c>
      <c r="C1814" t="s">
        <v>538</v>
      </c>
      <c r="D1814" t="s">
        <v>3</v>
      </c>
      <c r="E1814" t="s">
        <v>509</v>
      </c>
      <c r="F1814" t="s">
        <v>4</v>
      </c>
      <c r="G1814" t="s">
        <v>510</v>
      </c>
      <c r="H1814" t="s">
        <v>291</v>
      </c>
      <c r="I1814" t="s">
        <v>292</v>
      </c>
      <c r="J1814" t="s">
        <v>495</v>
      </c>
      <c r="K1814" s="125">
        <v>123</v>
      </c>
    </row>
    <row r="1815" spans="1:11" x14ac:dyDescent="0.25">
      <c r="A1815" s="37" t="str">
        <f t="shared" si="12"/>
        <v>NHS111PS-202324-H2</v>
      </c>
      <c r="B1815" s="37" t="str">
        <f>VLOOKUP($A1815,Refs!$J$2:$K$15,2,FALSE)</f>
        <v>Oct'23 to Mar'24</v>
      </c>
      <c r="C1815" t="s">
        <v>538</v>
      </c>
      <c r="D1815" t="s">
        <v>3</v>
      </c>
      <c r="E1815" t="s">
        <v>509</v>
      </c>
      <c r="F1815" t="s">
        <v>4</v>
      </c>
      <c r="G1815" t="s">
        <v>510</v>
      </c>
      <c r="H1815" t="s">
        <v>291</v>
      </c>
      <c r="I1815" t="s">
        <v>292</v>
      </c>
      <c r="J1815" t="s">
        <v>496</v>
      </c>
      <c r="K1815" s="125">
        <v>40</v>
      </c>
    </row>
    <row r="1816" spans="1:11" x14ac:dyDescent="0.25">
      <c r="A1816" s="37" t="str">
        <f t="shared" si="12"/>
        <v>NHS111PS-202324-H2</v>
      </c>
      <c r="B1816" s="37" t="str">
        <f>VLOOKUP($A1816,Refs!$J$2:$K$15,2,FALSE)</f>
        <v>Oct'23 to Mar'24</v>
      </c>
      <c r="C1816" t="s">
        <v>538</v>
      </c>
      <c r="D1816" t="s">
        <v>3</v>
      </c>
      <c r="E1816" t="s">
        <v>509</v>
      </c>
      <c r="F1816" t="s">
        <v>4</v>
      </c>
      <c r="G1816" t="s">
        <v>510</v>
      </c>
      <c r="H1816" t="s">
        <v>291</v>
      </c>
      <c r="I1816" t="s">
        <v>292</v>
      </c>
      <c r="J1816" t="s">
        <v>497</v>
      </c>
      <c r="K1816" s="125">
        <v>13</v>
      </c>
    </row>
    <row r="1817" spans="1:11" x14ac:dyDescent="0.25">
      <c r="A1817" s="37" t="str">
        <f t="shared" si="12"/>
        <v>NHS111PS-202324-H2</v>
      </c>
      <c r="B1817" s="37" t="str">
        <f>VLOOKUP($A1817,Refs!$J$2:$K$15,2,FALSE)</f>
        <v>Oct'23 to Mar'24</v>
      </c>
      <c r="C1817" t="s">
        <v>538</v>
      </c>
      <c r="D1817" t="s">
        <v>3</v>
      </c>
      <c r="E1817" t="s">
        <v>509</v>
      </c>
      <c r="F1817" t="s">
        <v>4</v>
      </c>
      <c r="G1817" t="s">
        <v>510</v>
      </c>
      <c r="H1817" t="s">
        <v>291</v>
      </c>
      <c r="I1817" t="s">
        <v>292</v>
      </c>
      <c r="J1817" t="s">
        <v>498</v>
      </c>
      <c r="K1817" s="125">
        <v>8</v>
      </c>
    </row>
    <row r="1818" spans="1:11" x14ac:dyDescent="0.25">
      <c r="A1818" s="37" t="str">
        <f t="shared" si="12"/>
        <v>NHS111PS-202324-H2</v>
      </c>
      <c r="B1818" s="37" t="str">
        <f>VLOOKUP($A1818,Refs!$J$2:$K$15,2,FALSE)</f>
        <v>Oct'23 to Mar'24</v>
      </c>
      <c r="C1818" t="s">
        <v>538</v>
      </c>
      <c r="D1818" t="s">
        <v>3</v>
      </c>
      <c r="E1818" t="s">
        <v>509</v>
      </c>
      <c r="F1818" t="s">
        <v>4</v>
      </c>
      <c r="G1818" t="s">
        <v>510</v>
      </c>
      <c r="H1818" t="s">
        <v>291</v>
      </c>
      <c r="I1818" t="s">
        <v>292</v>
      </c>
      <c r="J1818" t="s">
        <v>499</v>
      </c>
      <c r="K1818" s="125">
        <v>23</v>
      </c>
    </row>
    <row r="1819" spans="1:11" x14ac:dyDescent="0.25">
      <c r="A1819" s="37" t="str">
        <f t="shared" si="12"/>
        <v>NHS111PS-202324-H2</v>
      </c>
      <c r="B1819" s="37" t="str">
        <f>VLOOKUP($A1819,Refs!$J$2:$K$15,2,FALSE)</f>
        <v>Oct'23 to Mar'24</v>
      </c>
      <c r="C1819" t="s">
        <v>538</v>
      </c>
      <c r="D1819" t="s">
        <v>3</v>
      </c>
      <c r="E1819" t="s">
        <v>509</v>
      </c>
      <c r="F1819" t="s">
        <v>4</v>
      </c>
      <c r="G1819" t="s">
        <v>510</v>
      </c>
      <c r="H1819" t="s">
        <v>291</v>
      </c>
      <c r="I1819" t="s">
        <v>292</v>
      </c>
      <c r="J1819" t="s">
        <v>500</v>
      </c>
      <c r="K1819" s="125">
        <v>3</v>
      </c>
    </row>
    <row r="1820" spans="1:11" x14ac:dyDescent="0.25">
      <c r="A1820" s="37" t="str">
        <f t="shared" si="12"/>
        <v>NHS111PS-202324-H2</v>
      </c>
      <c r="B1820" s="37" t="str">
        <f>VLOOKUP($A1820,Refs!$J$2:$K$15,2,FALSE)</f>
        <v>Oct'23 to Mar'24</v>
      </c>
      <c r="C1820" t="s">
        <v>538</v>
      </c>
      <c r="D1820" t="s">
        <v>3</v>
      </c>
      <c r="E1820" t="s">
        <v>509</v>
      </c>
      <c r="F1820" t="s">
        <v>4</v>
      </c>
      <c r="G1820" t="s">
        <v>510</v>
      </c>
      <c r="H1820" t="s">
        <v>291</v>
      </c>
      <c r="I1820" t="s">
        <v>292</v>
      </c>
      <c r="J1820" t="s">
        <v>501</v>
      </c>
      <c r="K1820" s="125">
        <v>52</v>
      </c>
    </row>
    <row r="1821" spans="1:11" x14ac:dyDescent="0.25">
      <c r="A1821" s="37" t="str">
        <f t="shared" si="12"/>
        <v>NHS111PS-202324-H2</v>
      </c>
      <c r="B1821" s="37" t="str">
        <f>VLOOKUP($A1821,Refs!$J$2:$K$15,2,FALSE)</f>
        <v>Oct'23 to Mar'24</v>
      </c>
      <c r="C1821" t="s">
        <v>538</v>
      </c>
      <c r="D1821" t="s">
        <v>3</v>
      </c>
      <c r="E1821" t="s">
        <v>509</v>
      </c>
      <c r="F1821" t="s">
        <v>4</v>
      </c>
      <c r="G1821" t="s">
        <v>510</v>
      </c>
      <c r="H1821" t="s">
        <v>291</v>
      </c>
      <c r="I1821" t="s">
        <v>292</v>
      </c>
      <c r="J1821" t="s">
        <v>502</v>
      </c>
      <c r="K1821" s="125">
        <v>50</v>
      </c>
    </row>
    <row r="1822" spans="1:11" x14ac:dyDescent="0.25">
      <c r="A1822" s="37" t="str">
        <f t="shared" si="12"/>
        <v>NHS111PS-202324-H2</v>
      </c>
      <c r="B1822" s="37" t="str">
        <f>VLOOKUP($A1822,Refs!$J$2:$K$15,2,FALSE)</f>
        <v>Oct'23 to Mar'24</v>
      </c>
      <c r="C1822" t="s">
        <v>538</v>
      </c>
      <c r="D1822" t="s">
        <v>3</v>
      </c>
      <c r="E1822" t="s">
        <v>509</v>
      </c>
      <c r="F1822" t="s">
        <v>4</v>
      </c>
      <c r="G1822" t="s">
        <v>510</v>
      </c>
      <c r="H1822" t="s">
        <v>291</v>
      </c>
      <c r="I1822" t="s">
        <v>292</v>
      </c>
      <c r="J1822" t="s">
        <v>503</v>
      </c>
      <c r="K1822" s="125">
        <v>10</v>
      </c>
    </row>
    <row r="1823" spans="1:11" x14ac:dyDescent="0.25">
      <c r="A1823" s="37" t="str">
        <f t="shared" si="12"/>
        <v>NHS111PS-202324-H2</v>
      </c>
      <c r="B1823" s="37" t="str">
        <f>VLOOKUP($A1823,Refs!$J$2:$K$15,2,FALSE)</f>
        <v>Oct'23 to Mar'24</v>
      </c>
      <c r="C1823" t="s">
        <v>538</v>
      </c>
      <c r="D1823" t="s">
        <v>3</v>
      </c>
      <c r="E1823" t="s">
        <v>509</v>
      </c>
      <c r="F1823" t="s">
        <v>4</v>
      </c>
      <c r="G1823" t="s">
        <v>510</v>
      </c>
      <c r="H1823" t="s">
        <v>291</v>
      </c>
      <c r="I1823" t="s">
        <v>292</v>
      </c>
      <c r="J1823" t="s">
        <v>504</v>
      </c>
      <c r="K1823" s="125">
        <v>40</v>
      </c>
    </row>
    <row r="1824" spans="1:11" x14ac:dyDescent="0.25">
      <c r="A1824" s="37" t="str">
        <f t="shared" si="12"/>
        <v>NHS111PS-202324-H2</v>
      </c>
      <c r="B1824" s="37" t="str">
        <f>VLOOKUP($A1824,Refs!$J$2:$K$15,2,FALSE)</f>
        <v>Oct'23 to Mar'24</v>
      </c>
      <c r="C1824" t="s">
        <v>538</v>
      </c>
      <c r="D1824" t="s">
        <v>3</v>
      </c>
      <c r="E1824" t="s">
        <v>509</v>
      </c>
      <c r="F1824" t="s">
        <v>4</v>
      </c>
      <c r="G1824" t="s">
        <v>510</v>
      </c>
      <c r="H1824" t="s">
        <v>291</v>
      </c>
      <c r="I1824" t="s">
        <v>292</v>
      </c>
      <c r="J1824" t="s">
        <v>505</v>
      </c>
      <c r="K1824" s="125">
        <v>7</v>
      </c>
    </row>
    <row r="1825" spans="1:11" x14ac:dyDescent="0.25">
      <c r="A1825" s="37" t="str">
        <f t="shared" si="12"/>
        <v>NHS111PS-202324-H2</v>
      </c>
      <c r="B1825" s="37" t="str">
        <f>VLOOKUP($A1825,Refs!$J$2:$K$15,2,FALSE)</f>
        <v>Oct'23 to Mar'24</v>
      </c>
      <c r="C1825" t="s">
        <v>538</v>
      </c>
      <c r="D1825" t="s">
        <v>3</v>
      </c>
      <c r="E1825" t="s">
        <v>509</v>
      </c>
      <c r="F1825" t="s">
        <v>4</v>
      </c>
      <c r="G1825" t="s">
        <v>510</v>
      </c>
      <c r="H1825" t="s">
        <v>291</v>
      </c>
      <c r="I1825" t="s">
        <v>292</v>
      </c>
      <c r="J1825" t="s">
        <v>506</v>
      </c>
      <c r="K1825" s="125">
        <v>12</v>
      </c>
    </row>
    <row r="1826" spans="1:11" x14ac:dyDescent="0.25">
      <c r="A1826" s="37" t="str">
        <f t="shared" si="12"/>
        <v>NHS111PS-202324-H2</v>
      </c>
      <c r="B1826" s="37" t="str">
        <f>VLOOKUP($A1826,Refs!$J$2:$K$15,2,FALSE)</f>
        <v>Oct'23 to Mar'24</v>
      </c>
      <c r="C1826" t="s">
        <v>538</v>
      </c>
      <c r="D1826" t="s">
        <v>3</v>
      </c>
      <c r="E1826" t="s">
        <v>509</v>
      </c>
      <c r="F1826" t="s">
        <v>4</v>
      </c>
      <c r="G1826" t="s">
        <v>510</v>
      </c>
      <c r="H1826" t="s">
        <v>291</v>
      </c>
      <c r="I1826" t="s">
        <v>292</v>
      </c>
      <c r="J1826" t="s">
        <v>507</v>
      </c>
      <c r="K1826" s="125">
        <v>39</v>
      </c>
    </row>
    <row r="1827" spans="1:11" x14ac:dyDescent="0.25">
      <c r="A1827" s="37" t="str">
        <f t="shared" si="12"/>
        <v>NHS111PS-202324-H2</v>
      </c>
      <c r="B1827" s="37" t="str">
        <f>VLOOKUP($A1827,Refs!$J$2:$K$15,2,FALSE)</f>
        <v>Oct'23 to Mar'24</v>
      </c>
      <c r="C1827" t="s">
        <v>538</v>
      </c>
      <c r="D1827" t="s">
        <v>3</v>
      </c>
      <c r="E1827" t="s">
        <v>509</v>
      </c>
      <c r="F1827" t="s">
        <v>4</v>
      </c>
      <c r="G1827" t="s">
        <v>510</v>
      </c>
      <c r="H1827" t="s">
        <v>291</v>
      </c>
      <c r="I1827" t="s">
        <v>292</v>
      </c>
      <c r="J1827" t="s">
        <v>508</v>
      </c>
      <c r="K1827" s="125">
        <v>0</v>
      </c>
    </row>
    <row r="1828" spans="1:11" x14ac:dyDescent="0.25">
      <c r="A1828" s="37" t="str">
        <f t="shared" si="12"/>
        <v>NHS111PS-202324-H2</v>
      </c>
      <c r="B1828" s="37" t="str">
        <f>VLOOKUP($A1828,Refs!$J$2:$K$15,2,FALSE)</f>
        <v>Oct'23 to Mar'24</v>
      </c>
      <c r="C1828" t="s">
        <v>538</v>
      </c>
      <c r="D1828" t="s">
        <v>3</v>
      </c>
      <c r="E1828" t="s">
        <v>509</v>
      </c>
      <c r="F1828" t="s">
        <v>4</v>
      </c>
      <c r="G1828" t="s">
        <v>510</v>
      </c>
      <c r="H1828" t="s">
        <v>289</v>
      </c>
      <c r="I1828" t="s">
        <v>290</v>
      </c>
      <c r="J1828">
        <v>1</v>
      </c>
      <c r="K1828" s="125">
        <v>1824</v>
      </c>
    </row>
    <row r="1829" spans="1:11" x14ac:dyDescent="0.25">
      <c r="A1829" s="37" t="str">
        <f t="shared" si="12"/>
        <v>NHS111PS-202324-H2</v>
      </c>
      <c r="B1829" s="37" t="str">
        <f>VLOOKUP($A1829,Refs!$J$2:$K$15,2,FALSE)</f>
        <v>Oct'23 to Mar'24</v>
      </c>
      <c r="C1829" t="s">
        <v>538</v>
      </c>
      <c r="D1829" t="s">
        <v>3</v>
      </c>
      <c r="E1829" t="s">
        <v>509</v>
      </c>
      <c r="F1829" t="s">
        <v>4</v>
      </c>
      <c r="G1829" t="s">
        <v>510</v>
      </c>
      <c r="H1829" t="s">
        <v>289</v>
      </c>
      <c r="I1829" t="s">
        <v>290</v>
      </c>
      <c r="J1829">
        <v>2</v>
      </c>
      <c r="K1829" s="125">
        <v>184</v>
      </c>
    </row>
    <row r="1830" spans="1:11" x14ac:dyDescent="0.25">
      <c r="A1830" s="37" t="str">
        <f t="shared" si="12"/>
        <v>NHS111PS-202324-H2</v>
      </c>
      <c r="B1830" s="37" t="str">
        <f>VLOOKUP($A1830,Refs!$J$2:$K$15,2,FALSE)</f>
        <v>Oct'23 to Mar'24</v>
      </c>
      <c r="C1830" t="s">
        <v>538</v>
      </c>
      <c r="D1830" t="s">
        <v>3</v>
      </c>
      <c r="E1830" t="s">
        <v>509</v>
      </c>
      <c r="F1830" t="s">
        <v>4</v>
      </c>
      <c r="G1830" t="s">
        <v>510</v>
      </c>
      <c r="H1830" t="s">
        <v>289</v>
      </c>
      <c r="I1830" t="s">
        <v>290</v>
      </c>
      <c r="J1830" t="s">
        <v>495</v>
      </c>
      <c r="K1830" s="125">
        <v>96</v>
      </c>
    </row>
    <row r="1831" spans="1:11" x14ac:dyDescent="0.25">
      <c r="A1831" s="37" t="str">
        <f t="shared" si="12"/>
        <v>NHS111PS-202324-H2</v>
      </c>
      <c r="B1831" s="37" t="str">
        <f>VLOOKUP($A1831,Refs!$J$2:$K$15,2,FALSE)</f>
        <v>Oct'23 to Mar'24</v>
      </c>
      <c r="C1831" t="s">
        <v>538</v>
      </c>
      <c r="D1831" t="s">
        <v>3</v>
      </c>
      <c r="E1831" t="s">
        <v>509</v>
      </c>
      <c r="F1831" t="s">
        <v>4</v>
      </c>
      <c r="G1831" t="s">
        <v>510</v>
      </c>
      <c r="H1831" t="s">
        <v>289</v>
      </c>
      <c r="I1831" t="s">
        <v>290</v>
      </c>
      <c r="J1831" t="s">
        <v>496</v>
      </c>
      <c r="K1831" s="125">
        <v>28</v>
      </c>
    </row>
    <row r="1832" spans="1:11" x14ac:dyDescent="0.25">
      <c r="A1832" s="37" t="str">
        <f t="shared" si="12"/>
        <v>NHS111PS-202324-H2</v>
      </c>
      <c r="B1832" s="37" t="str">
        <f>VLOOKUP($A1832,Refs!$J$2:$K$15,2,FALSE)</f>
        <v>Oct'23 to Mar'24</v>
      </c>
      <c r="C1832" t="s">
        <v>538</v>
      </c>
      <c r="D1832" t="s">
        <v>3</v>
      </c>
      <c r="E1832" t="s">
        <v>509</v>
      </c>
      <c r="F1832" t="s">
        <v>4</v>
      </c>
      <c r="G1832" t="s">
        <v>510</v>
      </c>
      <c r="H1832" t="s">
        <v>289</v>
      </c>
      <c r="I1832" t="s">
        <v>290</v>
      </c>
      <c r="J1832" t="s">
        <v>497</v>
      </c>
      <c r="K1832" s="125">
        <v>16</v>
      </c>
    </row>
    <row r="1833" spans="1:11" x14ac:dyDescent="0.25">
      <c r="A1833" s="37" t="str">
        <f t="shared" si="12"/>
        <v>NHS111PS-202324-H2</v>
      </c>
      <c r="B1833" s="37" t="str">
        <f>VLOOKUP($A1833,Refs!$J$2:$K$15,2,FALSE)</f>
        <v>Oct'23 to Mar'24</v>
      </c>
      <c r="C1833" t="s">
        <v>538</v>
      </c>
      <c r="D1833" t="s">
        <v>3</v>
      </c>
      <c r="E1833" t="s">
        <v>509</v>
      </c>
      <c r="F1833" t="s">
        <v>4</v>
      </c>
      <c r="G1833" t="s">
        <v>510</v>
      </c>
      <c r="H1833" t="s">
        <v>289</v>
      </c>
      <c r="I1833" t="s">
        <v>290</v>
      </c>
      <c r="J1833" t="s">
        <v>498</v>
      </c>
      <c r="K1833" s="125">
        <v>14</v>
      </c>
    </row>
    <row r="1834" spans="1:11" x14ac:dyDescent="0.25">
      <c r="A1834" s="37" t="str">
        <f t="shared" si="12"/>
        <v>NHS111PS-202324-H2</v>
      </c>
      <c r="B1834" s="37" t="str">
        <f>VLOOKUP($A1834,Refs!$J$2:$K$15,2,FALSE)</f>
        <v>Oct'23 to Mar'24</v>
      </c>
      <c r="C1834" t="s">
        <v>538</v>
      </c>
      <c r="D1834" t="s">
        <v>3</v>
      </c>
      <c r="E1834" t="s">
        <v>509</v>
      </c>
      <c r="F1834" t="s">
        <v>4</v>
      </c>
      <c r="G1834" t="s">
        <v>510</v>
      </c>
      <c r="H1834" t="s">
        <v>289</v>
      </c>
      <c r="I1834" t="s">
        <v>290</v>
      </c>
      <c r="J1834" t="s">
        <v>499</v>
      </c>
      <c r="K1834" s="125">
        <v>22</v>
      </c>
    </row>
    <row r="1835" spans="1:11" x14ac:dyDescent="0.25">
      <c r="A1835" s="37" t="str">
        <f t="shared" si="12"/>
        <v>NHS111PS-202324-H2</v>
      </c>
      <c r="B1835" s="37" t="str">
        <f>VLOOKUP($A1835,Refs!$J$2:$K$15,2,FALSE)</f>
        <v>Oct'23 to Mar'24</v>
      </c>
      <c r="C1835" t="s">
        <v>538</v>
      </c>
      <c r="D1835" t="s">
        <v>3</v>
      </c>
      <c r="E1835" t="s">
        <v>509</v>
      </c>
      <c r="F1835" t="s">
        <v>4</v>
      </c>
      <c r="G1835" t="s">
        <v>510</v>
      </c>
      <c r="H1835" t="s">
        <v>289</v>
      </c>
      <c r="I1835" t="s">
        <v>290</v>
      </c>
      <c r="J1835" t="s">
        <v>500</v>
      </c>
      <c r="K1835" s="125">
        <v>8</v>
      </c>
    </row>
    <row r="1836" spans="1:11" x14ac:dyDescent="0.25">
      <c r="A1836" s="37" t="str">
        <f t="shared" si="12"/>
        <v>NHS111PS-202324-H2</v>
      </c>
      <c r="B1836" s="37" t="str">
        <f>VLOOKUP($A1836,Refs!$J$2:$K$15,2,FALSE)</f>
        <v>Oct'23 to Mar'24</v>
      </c>
      <c r="C1836" t="s">
        <v>538</v>
      </c>
      <c r="D1836" t="s">
        <v>3</v>
      </c>
      <c r="E1836" t="s">
        <v>509</v>
      </c>
      <c r="F1836" t="s">
        <v>4</v>
      </c>
      <c r="G1836" t="s">
        <v>510</v>
      </c>
      <c r="H1836" t="s">
        <v>289</v>
      </c>
      <c r="I1836" t="s">
        <v>290</v>
      </c>
      <c r="J1836" t="s">
        <v>501</v>
      </c>
      <c r="K1836" s="125">
        <v>54</v>
      </c>
    </row>
    <row r="1837" spans="1:11" x14ac:dyDescent="0.25">
      <c r="A1837" s="37" t="str">
        <f t="shared" si="12"/>
        <v>NHS111PS-202324-H2</v>
      </c>
      <c r="B1837" s="37" t="str">
        <f>VLOOKUP($A1837,Refs!$J$2:$K$15,2,FALSE)</f>
        <v>Oct'23 to Mar'24</v>
      </c>
      <c r="C1837" t="s">
        <v>538</v>
      </c>
      <c r="D1837" t="s">
        <v>3</v>
      </c>
      <c r="E1837" t="s">
        <v>509</v>
      </c>
      <c r="F1837" t="s">
        <v>4</v>
      </c>
      <c r="G1837" t="s">
        <v>510</v>
      </c>
      <c r="H1837" t="s">
        <v>289</v>
      </c>
      <c r="I1837" t="s">
        <v>290</v>
      </c>
      <c r="J1837" t="s">
        <v>502</v>
      </c>
      <c r="K1837" s="125">
        <v>30</v>
      </c>
    </row>
    <row r="1838" spans="1:11" x14ac:dyDescent="0.25">
      <c r="A1838" s="37" t="str">
        <f t="shared" si="12"/>
        <v>NHS111PS-202324-H2</v>
      </c>
      <c r="B1838" s="37" t="str">
        <f>VLOOKUP($A1838,Refs!$J$2:$K$15,2,FALSE)</f>
        <v>Oct'23 to Mar'24</v>
      </c>
      <c r="C1838" t="s">
        <v>538</v>
      </c>
      <c r="D1838" t="s">
        <v>3</v>
      </c>
      <c r="E1838" t="s">
        <v>509</v>
      </c>
      <c r="F1838" t="s">
        <v>4</v>
      </c>
      <c r="G1838" t="s">
        <v>510</v>
      </c>
      <c r="H1838" t="s">
        <v>289</v>
      </c>
      <c r="I1838" t="s">
        <v>290</v>
      </c>
      <c r="J1838" t="s">
        <v>503</v>
      </c>
      <c r="K1838" s="125">
        <v>15</v>
      </c>
    </row>
    <row r="1839" spans="1:11" x14ac:dyDescent="0.25">
      <c r="A1839" s="37" t="str">
        <f t="shared" si="12"/>
        <v>NHS111PS-202324-H2</v>
      </c>
      <c r="B1839" s="37" t="str">
        <f>VLOOKUP($A1839,Refs!$J$2:$K$15,2,FALSE)</f>
        <v>Oct'23 to Mar'24</v>
      </c>
      <c r="C1839" t="s">
        <v>538</v>
      </c>
      <c r="D1839" t="s">
        <v>3</v>
      </c>
      <c r="E1839" t="s">
        <v>509</v>
      </c>
      <c r="F1839" t="s">
        <v>4</v>
      </c>
      <c r="G1839" t="s">
        <v>510</v>
      </c>
      <c r="H1839" t="s">
        <v>289</v>
      </c>
      <c r="I1839" t="s">
        <v>290</v>
      </c>
      <c r="J1839" t="s">
        <v>504</v>
      </c>
      <c r="K1839" s="125">
        <v>24</v>
      </c>
    </row>
    <row r="1840" spans="1:11" x14ac:dyDescent="0.25">
      <c r="A1840" s="37" t="str">
        <f t="shared" si="12"/>
        <v>NHS111PS-202324-H2</v>
      </c>
      <c r="B1840" s="37" t="str">
        <f>VLOOKUP($A1840,Refs!$J$2:$K$15,2,FALSE)</f>
        <v>Oct'23 to Mar'24</v>
      </c>
      <c r="C1840" t="s">
        <v>538</v>
      </c>
      <c r="D1840" t="s">
        <v>3</v>
      </c>
      <c r="E1840" t="s">
        <v>509</v>
      </c>
      <c r="F1840" t="s">
        <v>4</v>
      </c>
      <c r="G1840" t="s">
        <v>510</v>
      </c>
      <c r="H1840" t="s">
        <v>289</v>
      </c>
      <c r="I1840" t="s">
        <v>290</v>
      </c>
      <c r="J1840" t="s">
        <v>505</v>
      </c>
      <c r="K1840" s="125">
        <v>12</v>
      </c>
    </row>
    <row r="1841" spans="1:11" x14ac:dyDescent="0.25">
      <c r="A1841" s="37" t="str">
        <f t="shared" si="12"/>
        <v>NHS111PS-202324-H2</v>
      </c>
      <c r="B1841" s="37" t="str">
        <f>VLOOKUP($A1841,Refs!$J$2:$K$15,2,FALSE)</f>
        <v>Oct'23 to Mar'24</v>
      </c>
      <c r="C1841" t="s">
        <v>538</v>
      </c>
      <c r="D1841" t="s">
        <v>3</v>
      </c>
      <c r="E1841" t="s">
        <v>509</v>
      </c>
      <c r="F1841" t="s">
        <v>4</v>
      </c>
      <c r="G1841" t="s">
        <v>510</v>
      </c>
      <c r="H1841" t="s">
        <v>289</v>
      </c>
      <c r="I1841" t="s">
        <v>290</v>
      </c>
      <c r="J1841" t="s">
        <v>506</v>
      </c>
      <c r="K1841" s="125">
        <v>4</v>
      </c>
    </row>
    <row r="1842" spans="1:11" x14ac:dyDescent="0.25">
      <c r="A1842" s="37" t="str">
        <f t="shared" si="12"/>
        <v>NHS111PS-202324-H2</v>
      </c>
      <c r="B1842" s="37" t="str">
        <f>VLOOKUP($A1842,Refs!$J$2:$K$15,2,FALSE)</f>
        <v>Oct'23 to Mar'24</v>
      </c>
      <c r="C1842" t="s">
        <v>538</v>
      </c>
      <c r="D1842" t="s">
        <v>3</v>
      </c>
      <c r="E1842" t="s">
        <v>509</v>
      </c>
      <c r="F1842" t="s">
        <v>4</v>
      </c>
      <c r="G1842" t="s">
        <v>510</v>
      </c>
      <c r="H1842" t="s">
        <v>289</v>
      </c>
      <c r="I1842" t="s">
        <v>290</v>
      </c>
      <c r="J1842" t="s">
        <v>507</v>
      </c>
      <c r="K1842" s="125">
        <v>44</v>
      </c>
    </row>
    <row r="1843" spans="1:11" x14ac:dyDescent="0.25">
      <c r="A1843" s="37" t="str">
        <f t="shared" si="12"/>
        <v>NHS111PS-202324-H2</v>
      </c>
      <c r="B1843" s="37" t="str">
        <f>VLOOKUP($A1843,Refs!$J$2:$K$15,2,FALSE)</f>
        <v>Oct'23 to Mar'24</v>
      </c>
      <c r="C1843" t="s">
        <v>538</v>
      </c>
      <c r="D1843" t="s">
        <v>3</v>
      </c>
      <c r="E1843" t="s">
        <v>509</v>
      </c>
      <c r="F1843" t="s">
        <v>4</v>
      </c>
      <c r="G1843" t="s">
        <v>510</v>
      </c>
      <c r="H1843" t="s">
        <v>289</v>
      </c>
      <c r="I1843" t="s">
        <v>290</v>
      </c>
      <c r="J1843" t="s">
        <v>508</v>
      </c>
      <c r="K1843" s="125">
        <v>1</v>
      </c>
    </row>
    <row r="1844" spans="1:11" x14ac:dyDescent="0.25">
      <c r="A1844" s="37" t="str">
        <f t="shared" si="12"/>
        <v>NHS111PS-202324-H2</v>
      </c>
      <c r="B1844" s="37" t="str">
        <f>VLOOKUP($A1844,Refs!$J$2:$K$15,2,FALSE)</f>
        <v>Oct'23 to Mar'24</v>
      </c>
      <c r="C1844" t="s">
        <v>538</v>
      </c>
      <c r="D1844" t="s">
        <v>3</v>
      </c>
      <c r="E1844" t="s">
        <v>509</v>
      </c>
      <c r="F1844" t="s">
        <v>4</v>
      </c>
      <c r="G1844" t="s">
        <v>510</v>
      </c>
      <c r="H1844" t="s">
        <v>450</v>
      </c>
      <c r="I1844" t="s">
        <v>451</v>
      </c>
      <c r="J1844">
        <v>1</v>
      </c>
      <c r="K1844" s="125">
        <v>1830</v>
      </c>
    </row>
    <row r="1845" spans="1:11" x14ac:dyDescent="0.25">
      <c r="A1845" s="37" t="str">
        <f t="shared" si="12"/>
        <v>NHS111PS-202324-H2</v>
      </c>
      <c r="B1845" s="37" t="str">
        <f>VLOOKUP($A1845,Refs!$J$2:$K$15,2,FALSE)</f>
        <v>Oct'23 to Mar'24</v>
      </c>
      <c r="C1845" t="s">
        <v>538</v>
      </c>
      <c r="D1845" t="s">
        <v>3</v>
      </c>
      <c r="E1845" t="s">
        <v>509</v>
      </c>
      <c r="F1845" t="s">
        <v>4</v>
      </c>
      <c r="G1845" t="s">
        <v>510</v>
      </c>
      <c r="H1845" t="s">
        <v>450</v>
      </c>
      <c r="I1845" t="s">
        <v>451</v>
      </c>
      <c r="J1845">
        <v>2</v>
      </c>
      <c r="K1845" s="125">
        <v>175</v>
      </c>
    </row>
    <row r="1846" spans="1:11" x14ac:dyDescent="0.25">
      <c r="A1846" s="37" t="str">
        <f t="shared" ref="A1846:A1909" si="13">C1846</f>
        <v>NHS111PS-202324-H2</v>
      </c>
      <c r="B1846" s="37" t="str">
        <f>VLOOKUP($A1846,Refs!$J$2:$K$15,2,FALSE)</f>
        <v>Oct'23 to Mar'24</v>
      </c>
      <c r="C1846" t="s">
        <v>538</v>
      </c>
      <c r="D1846" t="s">
        <v>3</v>
      </c>
      <c r="E1846" t="s">
        <v>509</v>
      </c>
      <c r="F1846" t="s">
        <v>4</v>
      </c>
      <c r="G1846" t="s">
        <v>510</v>
      </c>
      <c r="H1846" t="s">
        <v>450</v>
      </c>
      <c r="I1846" t="s">
        <v>451</v>
      </c>
      <c r="J1846" t="s">
        <v>495</v>
      </c>
      <c r="K1846" s="125">
        <v>91</v>
      </c>
    </row>
    <row r="1847" spans="1:11" x14ac:dyDescent="0.25">
      <c r="A1847" s="37" t="str">
        <f t="shared" si="13"/>
        <v>NHS111PS-202324-H2</v>
      </c>
      <c r="B1847" s="37" t="str">
        <f>VLOOKUP($A1847,Refs!$J$2:$K$15,2,FALSE)</f>
        <v>Oct'23 to Mar'24</v>
      </c>
      <c r="C1847" t="s">
        <v>538</v>
      </c>
      <c r="D1847" t="s">
        <v>3</v>
      </c>
      <c r="E1847" t="s">
        <v>509</v>
      </c>
      <c r="F1847" t="s">
        <v>4</v>
      </c>
      <c r="G1847" t="s">
        <v>510</v>
      </c>
      <c r="H1847" t="s">
        <v>450</v>
      </c>
      <c r="I1847" t="s">
        <v>451</v>
      </c>
      <c r="J1847" t="s">
        <v>496</v>
      </c>
      <c r="K1847" s="125">
        <v>27</v>
      </c>
    </row>
    <row r="1848" spans="1:11" x14ac:dyDescent="0.25">
      <c r="A1848" s="37" t="str">
        <f t="shared" si="13"/>
        <v>NHS111PS-202324-H2</v>
      </c>
      <c r="B1848" s="37" t="str">
        <f>VLOOKUP($A1848,Refs!$J$2:$K$15,2,FALSE)</f>
        <v>Oct'23 to Mar'24</v>
      </c>
      <c r="C1848" t="s">
        <v>538</v>
      </c>
      <c r="D1848" t="s">
        <v>3</v>
      </c>
      <c r="E1848" t="s">
        <v>509</v>
      </c>
      <c r="F1848" t="s">
        <v>4</v>
      </c>
      <c r="G1848" t="s">
        <v>510</v>
      </c>
      <c r="H1848" t="s">
        <v>450</v>
      </c>
      <c r="I1848" t="s">
        <v>451</v>
      </c>
      <c r="J1848" t="s">
        <v>497</v>
      </c>
      <c r="K1848" s="125">
        <v>11</v>
      </c>
    </row>
    <row r="1849" spans="1:11" x14ac:dyDescent="0.25">
      <c r="A1849" s="37" t="str">
        <f t="shared" si="13"/>
        <v>NHS111PS-202324-H2</v>
      </c>
      <c r="B1849" s="37" t="str">
        <f>VLOOKUP($A1849,Refs!$J$2:$K$15,2,FALSE)</f>
        <v>Oct'23 to Mar'24</v>
      </c>
      <c r="C1849" t="s">
        <v>538</v>
      </c>
      <c r="D1849" t="s">
        <v>3</v>
      </c>
      <c r="E1849" t="s">
        <v>509</v>
      </c>
      <c r="F1849" t="s">
        <v>4</v>
      </c>
      <c r="G1849" t="s">
        <v>510</v>
      </c>
      <c r="H1849" t="s">
        <v>450</v>
      </c>
      <c r="I1849" t="s">
        <v>451</v>
      </c>
      <c r="J1849" t="s">
        <v>498</v>
      </c>
      <c r="K1849" s="125">
        <v>11</v>
      </c>
    </row>
    <row r="1850" spans="1:11" x14ac:dyDescent="0.25">
      <c r="A1850" s="37" t="str">
        <f t="shared" si="13"/>
        <v>NHS111PS-202324-H2</v>
      </c>
      <c r="B1850" s="37" t="str">
        <f>VLOOKUP($A1850,Refs!$J$2:$K$15,2,FALSE)</f>
        <v>Oct'23 to Mar'24</v>
      </c>
      <c r="C1850" t="s">
        <v>538</v>
      </c>
      <c r="D1850" t="s">
        <v>3</v>
      </c>
      <c r="E1850" t="s">
        <v>509</v>
      </c>
      <c r="F1850" t="s">
        <v>4</v>
      </c>
      <c r="G1850" t="s">
        <v>510</v>
      </c>
      <c r="H1850" t="s">
        <v>450</v>
      </c>
      <c r="I1850" t="s">
        <v>451</v>
      </c>
      <c r="J1850" t="s">
        <v>499</v>
      </c>
      <c r="K1850" s="125">
        <v>20</v>
      </c>
    </row>
    <row r="1851" spans="1:11" x14ac:dyDescent="0.25">
      <c r="A1851" s="37" t="str">
        <f t="shared" si="13"/>
        <v>NHS111PS-202324-H2</v>
      </c>
      <c r="B1851" s="37" t="str">
        <f>VLOOKUP($A1851,Refs!$J$2:$K$15,2,FALSE)</f>
        <v>Oct'23 to Mar'24</v>
      </c>
      <c r="C1851" t="s">
        <v>538</v>
      </c>
      <c r="D1851" t="s">
        <v>3</v>
      </c>
      <c r="E1851" t="s">
        <v>509</v>
      </c>
      <c r="F1851" t="s">
        <v>4</v>
      </c>
      <c r="G1851" t="s">
        <v>510</v>
      </c>
      <c r="H1851" t="s">
        <v>450</v>
      </c>
      <c r="I1851" t="s">
        <v>451</v>
      </c>
      <c r="J1851" t="s">
        <v>500</v>
      </c>
      <c r="K1851" s="125">
        <v>15</v>
      </c>
    </row>
    <row r="1852" spans="1:11" x14ac:dyDescent="0.25">
      <c r="A1852" s="37" t="str">
        <f t="shared" si="13"/>
        <v>NHS111PS-202324-H2</v>
      </c>
      <c r="B1852" s="37" t="str">
        <f>VLOOKUP($A1852,Refs!$J$2:$K$15,2,FALSE)</f>
        <v>Oct'23 to Mar'24</v>
      </c>
      <c r="C1852" t="s">
        <v>538</v>
      </c>
      <c r="D1852" t="s">
        <v>3</v>
      </c>
      <c r="E1852" t="s">
        <v>509</v>
      </c>
      <c r="F1852" t="s">
        <v>4</v>
      </c>
      <c r="G1852" t="s">
        <v>510</v>
      </c>
      <c r="H1852" t="s">
        <v>450</v>
      </c>
      <c r="I1852" t="s">
        <v>451</v>
      </c>
      <c r="J1852" t="s">
        <v>501</v>
      </c>
      <c r="K1852" s="125">
        <v>48</v>
      </c>
    </row>
    <row r="1853" spans="1:11" x14ac:dyDescent="0.25">
      <c r="A1853" s="37" t="str">
        <f t="shared" si="13"/>
        <v>NHS111PS-202324-H2</v>
      </c>
      <c r="B1853" s="37" t="str">
        <f>VLOOKUP($A1853,Refs!$J$2:$K$15,2,FALSE)</f>
        <v>Oct'23 to Mar'24</v>
      </c>
      <c r="C1853" t="s">
        <v>538</v>
      </c>
      <c r="D1853" t="s">
        <v>3</v>
      </c>
      <c r="E1853" t="s">
        <v>509</v>
      </c>
      <c r="F1853" t="s">
        <v>4</v>
      </c>
      <c r="G1853" t="s">
        <v>510</v>
      </c>
      <c r="H1853" t="s">
        <v>450</v>
      </c>
      <c r="I1853" t="s">
        <v>451</v>
      </c>
      <c r="J1853" t="s">
        <v>502</v>
      </c>
      <c r="K1853" s="125">
        <v>24</v>
      </c>
    </row>
    <row r="1854" spans="1:11" x14ac:dyDescent="0.25">
      <c r="A1854" s="37" t="str">
        <f t="shared" si="13"/>
        <v>NHS111PS-202324-H2</v>
      </c>
      <c r="B1854" s="37" t="str">
        <f>VLOOKUP($A1854,Refs!$J$2:$K$15,2,FALSE)</f>
        <v>Oct'23 to Mar'24</v>
      </c>
      <c r="C1854" t="s">
        <v>538</v>
      </c>
      <c r="D1854" t="s">
        <v>3</v>
      </c>
      <c r="E1854" t="s">
        <v>509</v>
      </c>
      <c r="F1854" t="s">
        <v>4</v>
      </c>
      <c r="G1854" t="s">
        <v>510</v>
      </c>
      <c r="H1854" t="s">
        <v>450</v>
      </c>
      <c r="I1854" t="s">
        <v>451</v>
      </c>
      <c r="J1854" t="s">
        <v>503</v>
      </c>
      <c r="K1854" s="125">
        <v>17</v>
      </c>
    </row>
    <row r="1855" spans="1:11" x14ac:dyDescent="0.25">
      <c r="A1855" s="37" t="str">
        <f t="shared" si="13"/>
        <v>NHS111PS-202324-H2</v>
      </c>
      <c r="B1855" s="37" t="str">
        <f>VLOOKUP($A1855,Refs!$J$2:$K$15,2,FALSE)</f>
        <v>Oct'23 to Mar'24</v>
      </c>
      <c r="C1855" t="s">
        <v>538</v>
      </c>
      <c r="D1855" t="s">
        <v>3</v>
      </c>
      <c r="E1855" t="s">
        <v>509</v>
      </c>
      <c r="F1855" t="s">
        <v>4</v>
      </c>
      <c r="G1855" t="s">
        <v>510</v>
      </c>
      <c r="H1855" t="s">
        <v>450</v>
      </c>
      <c r="I1855" t="s">
        <v>451</v>
      </c>
      <c r="J1855" t="s">
        <v>504</v>
      </c>
      <c r="K1855" s="125">
        <v>20</v>
      </c>
    </row>
    <row r="1856" spans="1:11" x14ac:dyDescent="0.25">
      <c r="A1856" s="37" t="str">
        <f t="shared" si="13"/>
        <v>NHS111PS-202324-H2</v>
      </c>
      <c r="B1856" s="37" t="str">
        <f>VLOOKUP($A1856,Refs!$J$2:$K$15,2,FALSE)</f>
        <v>Oct'23 to Mar'24</v>
      </c>
      <c r="C1856" t="s">
        <v>538</v>
      </c>
      <c r="D1856" t="s">
        <v>3</v>
      </c>
      <c r="E1856" t="s">
        <v>509</v>
      </c>
      <c r="F1856" t="s">
        <v>4</v>
      </c>
      <c r="G1856" t="s">
        <v>510</v>
      </c>
      <c r="H1856" t="s">
        <v>450</v>
      </c>
      <c r="I1856" t="s">
        <v>451</v>
      </c>
      <c r="J1856" t="s">
        <v>505</v>
      </c>
      <c r="K1856" s="125">
        <v>4</v>
      </c>
    </row>
    <row r="1857" spans="1:11" x14ac:dyDescent="0.25">
      <c r="A1857" s="37" t="str">
        <f t="shared" si="13"/>
        <v>NHS111PS-202324-H2</v>
      </c>
      <c r="B1857" s="37" t="str">
        <f>VLOOKUP($A1857,Refs!$J$2:$K$15,2,FALSE)</f>
        <v>Oct'23 to Mar'24</v>
      </c>
      <c r="C1857" t="s">
        <v>538</v>
      </c>
      <c r="D1857" t="s">
        <v>3</v>
      </c>
      <c r="E1857" t="s">
        <v>509</v>
      </c>
      <c r="F1857" t="s">
        <v>4</v>
      </c>
      <c r="G1857" t="s">
        <v>510</v>
      </c>
      <c r="H1857" t="s">
        <v>450</v>
      </c>
      <c r="I1857" t="s">
        <v>451</v>
      </c>
      <c r="J1857" t="s">
        <v>506</v>
      </c>
      <c r="K1857" s="125">
        <v>13</v>
      </c>
    </row>
    <row r="1858" spans="1:11" x14ac:dyDescent="0.25">
      <c r="A1858" s="37" t="str">
        <f t="shared" si="13"/>
        <v>NHS111PS-202324-H2</v>
      </c>
      <c r="B1858" s="37" t="str">
        <f>VLOOKUP($A1858,Refs!$J$2:$K$15,2,FALSE)</f>
        <v>Oct'23 to Mar'24</v>
      </c>
      <c r="C1858" t="s">
        <v>538</v>
      </c>
      <c r="D1858" t="s">
        <v>3</v>
      </c>
      <c r="E1858" t="s">
        <v>509</v>
      </c>
      <c r="F1858" t="s">
        <v>4</v>
      </c>
      <c r="G1858" t="s">
        <v>510</v>
      </c>
      <c r="H1858" t="s">
        <v>450</v>
      </c>
      <c r="I1858" t="s">
        <v>451</v>
      </c>
      <c r="J1858" t="s">
        <v>507</v>
      </c>
      <c r="K1858" s="125">
        <v>49</v>
      </c>
    </row>
    <row r="1859" spans="1:11" x14ac:dyDescent="0.25">
      <c r="A1859" s="37" t="str">
        <f t="shared" si="13"/>
        <v>NHS111PS-202324-H2</v>
      </c>
      <c r="B1859" s="37" t="str">
        <f>VLOOKUP($A1859,Refs!$J$2:$K$15,2,FALSE)</f>
        <v>Oct'23 to Mar'24</v>
      </c>
      <c r="C1859" t="s">
        <v>538</v>
      </c>
      <c r="D1859" t="s">
        <v>3</v>
      </c>
      <c r="E1859" t="s">
        <v>509</v>
      </c>
      <c r="F1859" t="s">
        <v>4</v>
      </c>
      <c r="G1859" t="s">
        <v>510</v>
      </c>
      <c r="H1859" t="s">
        <v>450</v>
      </c>
      <c r="I1859" t="s">
        <v>451</v>
      </c>
      <c r="J1859" t="s">
        <v>508</v>
      </c>
      <c r="K1859" s="125">
        <v>0</v>
      </c>
    </row>
    <row r="1860" spans="1:11" x14ac:dyDescent="0.25">
      <c r="A1860" s="37" t="str">
        <f t="shared" si="13"/>
        <v>NHS111PS-202324-H2</v>
      </c>
      <c r="B1860" s="37" t="str">
        <f>VLOOKUP($A1860,Refs!$J$2:$K$15,2,FALSE)</f>
        <v>Oct'23 to Mar'24</v>
      </c>
      <c r="C1860" t="s">
        <v>538</v>
      </c>
      <c r="D1860" t="s">
        <v>3</v>
      </c>
      <c r="E1860" t="s">
        <v>509</v>
      </c>
      <c r="F1860" t="s">
        <v>4</v>
      </c>
      <c r="G1860" t="s">
        <v>510</v>
      </c>
      <c r="H1860" t="s">
        <v>556</v>
      </c>
      <c r="I1860" t="s">
        <v>557</v>
      </c>
      <c r="J1860">
        <v>1</v>
      </c>
      <c r="K1860" s="125">
        <v>9135</v>
      </c>
    </row>
    <row r="1861" spans="1:11" x14ac:dyDescent="0.25">
      <c r="A1861" s="37" t="str">
        <f t="shared" si="13"/>
        <v>NHS111PS-202324-H2</v>
      </c>
      <c r="B1861" s="37" t="str">
        <f>VLOOKUP($A1861,Refs!$J$2:$K$15,2,FALSE)</f>
        <v>Oct'23 to Mar'24</v>
      </c>
      <c r="C1861" t="s">
        <v>538</v>
      </c>
      <c r="D1861" t="s">
        <v>3</v>
      </c>
      <c r="E1861" t="s">
        <v>509</v>
      </c>
      <c r="F1861" t="s">
        <v>4</v>
      </c>
      <c r="G1861" t="s">
        <v>510</v>
      </c>
      <c r="H1861" t="s">
        <v>556</v>
      </c>
      <c r="I1861" t="s">
        <v>557</v>
      </c>
      <c r="J1861">
        <v>2</v>
      </c>
      <c r="K1861" s="125">
        <v>811</v>
      </c>
    </row>
    <row r="1862" spans="1:11" x14ac:dyDescent="0.25">
      <c r="A1862" s="37" t="str">
        <f t="shared" si="13"/>
        <v>NHS111PS-202324-H2</v>
      </c>
      <c r="B1862" s="37" t="str">
        <f>VLOOKUP($A1862,Refs!$J$2:$K$15,2,FALSE)</f>
        <v>Oct'23 to Mar'24</v>
      </c>
      <c r="C1862" t="s">
        <v>538</v>
      </c>
      <c r="D1862" t="s">
        <v>3</v>
      </c>
      <c r="E1862" t="s">
        <v>509</v>
      </c>
      <c r="F1862" t="s">
        <v>4</v>
      </c>
      <c r="G1862" t="s">
        <v>510</v>
      </c>
      <c r="H1862" t="s">
        <v>556</v>
      </c>
      <c r="I1862" t="s">
        <v>557</v>
      </c>
      <c r="J1862" t="s">
        <v>495</v>
      </c>
      <c r="K1862" s="125">
        <v>403</v>
      </c>
    </row>
    <row r="1863" spans="1:11" x14ac:dyDescent="0.25">
      <c r="A1863" s="37" t="str">
        <f t="shared" si="13"/>
        <v>NHS111PS-202324-H2</v>
      </c>
      <c r="B1863" s="37" t="str">
        <f>VLOOKUP($A1863,Refs!$J$2:$K$15,2,FALSE)</f>
        <v>Oct'23 to Mar'24</v>
      </c>
      <c r="C1863" t="s">
        <v>538</v>
      </c>
      <c r="D1863" t="s">
        <v>3</v>
      </c>
      <c r="E1863" t="s">
        <v>509</v>
      </c>
      <c r="F1863" t="s">
        <v>4</v>
      </c>
      <c r="G1863" t="s">
        <v>510</v>
      </c>
      <c r="H1863" t="s">
        <v>556</v>
      </c>
      <c r="I1863" t="s">
        <v>557</v>
      </c>
      <c r="J1863" t="s">
        <v>496</v>
      </c>
      <c r="K1863" s="125">
        <v>149</v>
      </c>
    </row>
    <row r="1864" spans="1:11" x14ac:dyDescent="0.25">
      <c r="A1864" s="37" t="str">
        <f t="shared" si="13"/>
        <v>NHS111PS-202324-H2</v>
      </c>
      <c r="B1864" s="37" t="str">
        <f>VLOOKUP($A1864,Refs!$J$2:$K$15,2,FALSE)</f>
        <v>Oct'23 to Mar'24</v>
      </c>
      <c r="C1864" t="s">
        <v>538</v>
      </c>
      <c r="D1864" t="s">
        <v>3</v>
      </c>
      <c r="E1864" t="s">
        <v>509</v>
      </c>
      <c r="F1864" t="s">
        <v>4</v>
      </c>
      <c r="G1864" t="s">
        <v>510</v>
      </c>
      <c r="H1864" t="s">
        <v>556</v>
      </c>
      <c r="I1864" t="s">
        <v>557</v>
      </c>
      <c r="J1864" t="s">
        <v>497</v>
      </c>
      <c r="K1864" s="125">
        <v>65</v>
      </c>
    </row>
    <row r="1865" spans="1:11" x14ac:dyDescent="0.25">
      <c r="A1865" s="37" t="str">
        <f t="shared" si="13"/>
        <v>NHS111PS-202324-H2</v>
      </c>
      <c r="B1865" s="37" t="str">
        <f>VLOOKUP($A1865,Refs!$J$2:$K$15,2,FALSE)</f>
        <v>Oct'23 to Mar'24</v>
      </c>
      <c r="C1865" t="s">
        <v>538</v>
      </c>
      <c r="D1865" t="s">
        <v>3</v>
      </c>
      <c r="E1865" t="s">
        <v>509</v>
      </c>
      <c r="F1865" t="s">
        <v>4</v>
      </c>
      <c r="G1865" t="s">
        <v>510</v>
      </c>
      <c r="H1865" t="s">
        <v>556</v>
      </c>
      <c r="I1865" t="s">
        <v>557</v>
      </c>
      <c r="J1865" t="s">
        <v>498</v>
      </c>
      <c r="K1865" s="125">
        <v>58</v>
      </c>
    </row>
    <row r="1866" spans="1:11" x14ac:dyDescent="0.25">
      <c r="A1866" s="37" t="str">
        <f t="shared" si="13"/>
        <v>NHS111PS-202324-H2</v>
      </c>
      <c r="B1866" s="37" t="str">
        <f>VLOOKUP($A1866,Refs!$J$2:$K$15,2,FALSE)</f>
        <v>Oct'23 to Mar'24</v>
      </c>
      <c r="C1866" t="s">
        <v>538</v>
      </c>
      <c r="D1866" t="s">
        <v>3</v>
      </c>
      <c r="E1866" t="s">
        <v>509</v>
      </c>
      <c r="F1866" t="s">
        <v>4</v>
      </c>
      <c r="G1866" t="s">
        <v>510</v>
      </c>
      <c r="H1866" t="s">
        <v>556</v>
      </c>
      <c r="I1866" t="s">
        <v>557</v>
      </c>
      <c r="J1866" t="s">
        <v>499</v>
      </c>
      <c r="K1866" s="125">
        <v>106</v>
      </c>
    </row>
    <row r="1867" spans="1:11" x14ac:dyDescent="0.25">
      <c r="A1867" s="37" t="str">
        <f t="shared" si="13"/>
        <v>NHS111PS-202324-H2</v>
      </c>
      <c r="B1867" s="37" t="str">
        <f>VLOOKUP($A1867,Refs!$J$2:$K$15,2,FALSE)</f>
        <v>Oct'23 to Mar'24</v>
      </c>
      <c r="C1867" t="s">
        <v>538</v>
      </c>
      <c r="D1867" t="s">
        <v>3</v>
      </c>
      <c r="E1867" t="s">
        <v>509</v>
      </c>
      <c r="F1867" t="s">
        <v>4</v>
      </c>
      <c r="G1867" t="s">
        <v>510</v>
      </c>
      <c r="H1867" t="s">
        <v>556</v>
      </c>
      <c r="I1867" t="s">
        <v>557</v>
      </c>
      <c r="J1867" t="s">
        <v>500</v>
      </c>
      <c r="K1867" s="125">
        <v>30</v>
      </c>
    </row>
    <row r="1868" spans="1:11" x14ac:dyDescent="0.25">
      <c r="A1868" s="37" t="str">
        <f t="shared" si="13"/>
        <v>NHS111PS-202324-H2</v>
      </c>
      <c r="B1868" s="37" t="str">
        <f>VLOOKUP($A1868,Refs!$J$2:$K$15,2,FALSE)</f>
        <v>Oct'23 to Mar'24</v>
      </c>
      <c r="C1868" t="s">
        <v>538</v>
      </c>
      <c r="D1868" t="s">
        <v>3</v>
      </c>
      <c r="E1868" t="s">
        <v>509</v>
      </c>
      <c r="F1868" t="s">
        <v>4</v>
      </c>
      <c r="G1868" t="s">
        <v>510</v>
      </c>
      <c r="H1868" t="s">
        <v>556</v>
      </c>
      <c r="I1868" t="s">
        <v>557</v>
      </c>
      <c r="J1868" t="s">
        <v>501</v>
      </c>
      <c r="K1868" s="125">
        <v>246</v>
      </c>
    </row>
    <row r="1869" spans="1:11" x14ac:dyDescent="0.25">
      <c r="A1869" s="37" t="str">
        <f t="shared" si="13"/>
        <v>NHS111PS-202324-H2</v>
      </c>
      <c r="B1869" s="37" t="str">
        <f>VLOOKUP($A1869,Refs!$J$2:$K$15,2,FALSE)</f>
        <v>Oct'23 to Mar'24</v>
      </c>
      <c r="C1869" t="s">
        <v>538</v>
      </c>
      <c r="D1869" t="s">
        <v>3</v>
      </c>
      <c r="E1869" t="s">
        <v>509</v>
      </c>
      <c r="F1869" t="s">
        <v>4</v>
      </c>
      <c r="G1869" t="s">
        <v>510</v>
      </c>
      <c r="H1869" t="s">
        <v>556</v>
      </c>
      <c r="I1869" t="s">
        <v>557</v>
      </c>
      <c r="J1869" t="s">
        <v>502</v>
      </c>
      <c r="K1869" s="125">
        <v>100</v>
      </c>
    </row>
    <row r="1870" spans="1:11" x14ac:dyDescent="0.25">
      <c r="A1870" s="37" t="str">
        <f t="shared" si="13"/>
        <v>NHS111PS-202324-H2</v>
      </c>
      <c r="B1870" s="37" t="str">
        <f>VLOOKUP($A1870,Refs!$J$2:$K$15,2,FALSE)</f>
        <v>Oct'23 to Mar'24</v>
      </c>
      <c r="C1870" t="s">
        <v>538</v>
      </c>
      <c r="D1870" t="s">
        <v>3</v>
      </c>
      <c r="E1870" t="s">
        <v>509</v>
      </c>
      <c r="F1870" t="s">
        <v>4</v>
      </c>
      <c r="G1870" t="s">
        <v>510</v>
      </c>
      <c r="H1870" t="s">
        <v>556</v>
      </c>
      <c r="I1870" t="s">
        <v>557</v>
      </c>
      <c r="J1870" t="s">
        <v>503</v>
      </c>
      <c r="K1870" s="125">
        <v>47</v>
      </c>
    </row>
    <row r="1871" spans="1:11" x14ac:dyDescent="0.25">
      <c r="A1871" s="37" t="str">
        <f t="shared" si="13"/>
        <v>NHS111PS-202324-H2</v>
      </c>
      <c r="B1871" s="37" t="str">
        <f>VLOOKUP($A1871,Refs!$J$2:$K$15,2,FALSE)</f>
        <v>Oct'23 to Mar'24</v>
      </c>
      <c r="C1871" t="s">
        <v>538</v>
      </c>
      <c r="D1871" t="s">
        <v>3</v>
      </c>
      <c r="E1871" t="s">
        <v>509</v>
      </c>
      <c r="F1871" t="s">
        <v>4</v>
      </c>
      <c r="G1871" t="s">
        <v>510</v>
      </c>
      <c r="H1871" t="s">
        <v>556</v>
      </c>
      <c r="I1871" t="s">
        <v>557</v>
      </c>
      <c r="J1871" t="s">
        <v>504</v>
      </c>
      <c r="K1871" s="125">
        <v>150</v>
      </c>
    </row>
    <row r="1872" spans="1:11" x14ac:dyDescent="0.25">
      <c r="A1872" s="37" t="str">
        <f t="shared" si="13"/>
        <v>NHS111PS-202324-H2</v>
      </c>
      <c r="B1872" s="37" t="str">
        <f>VLOOKUP($A1872,Refs!$J$2:$K$15,2,FALSE)</f>
        <v>Oct'23 to Mar'24</v>
      </c>
      <c r="C1872" t="s">
        <v>538</v>
      </c>
      <c r="D1872" t="s">
        <v>3</v>
      </c>
      <c r="E1872" t="s">
        <v>509</v>
      </c>
      <c r="F1872" t="s">
        <v>4</v>
      </c>
      <c r="G1872" t="s">
        <v>510</v>
      </c>
      <c r="H1872" t="s">
        <v>556</v>
      </c>
      <c r="I1872" t="s">
        <v>557</v>
      </c>
      <c r="J1872" t="s">
        <v>505</v>
      </c>
      <c r="K1872" s="125">
        <v>36</v>
      </c>
    </row>
    <row r="1873" spans="1:11" x14ac:dyDescent="0.25">
      <c r="A1873" s="37" t="str">
        <f t="shared" si="13"/>
        <v>NHS111PS-202324-H2</v>
      </c>
      <c r="B1873" s="37" t="str">
        <f>VLOOKUP($A1873,Refs!$J$2:$K$15,2,FALSE)</f>
        <v>Oct'23 to Mar'24</v>
      </c>
      <c r="C1873" t="s">
        <v>538</v>
      </c>
      <c r="D1873" t="s">
        <v>3</v>
      </c>
      <c r="E1873" t="s">
        <v>509</v>
      </c>
      <c r="F1873" t="s">
        <v>4</v>
      </c>
      <c r="G1873" t="s">
        <v>510</v>
      </c>
      <c r="H1873" t="s">
        <v>556</v>
      </c>
      <c r="I1873" t="s">
        <v>557</v>
      </c>
      <c r="J1873" t="s">
        <v>506</v>
      </c>
      <c r="K1873" s="125">
        <v>43</v>
      </c>
    </row>
    <row r="1874" spans="1:11" x14ac:dyDescent="0.25">
      <c r="A1874" s="37" t="str">
        <f t="shared" si="13"/>
        <v>NHS111PS-202324-H2</v>
      </c>
      <c r="B1874" s="37" t="str">
        <f>VLOOKUP($A1874,Refs!$J$2:$K$15,2,FALSE)</f>
        <v>Oct'23 to Mar'24</v>
      </c>
      <c r="C1874" t="s">
        <v>538</v>
      </c>
      <c r="D1874" t="s">
        <v>3</v>
      </c>
      <c r="E1874" t="s">
        <v>509</v>
      </c>
      <c r="F1874" t="s">
        <v>4</v>
      </c>
      <c r="G1874" t="s">
        <v>510</v>
      </c>
      <c r="H1874" t="s">
        <v>556</v>
      </c>
      <c r="I1874" t="s">
        <v>557</v>
      </c>
      <c r="J1874" t="s">
        <v>507</v>
      </c>
      <c r="K1874" s="125">
        <v>178</v>
      </c>
    </row>
    <row r="1875" spans="1:11" x14ac:dyDescent="0.25">
      <c r="A1875" s="37" t="str">
        <f t="shared" si="13"/>
        <v>NHS111PS-202324-H2</v>
      </c>
      <c r="B1875" s="37" t="str">
        <f>VLOOKUP($A1875,Refs!$J$2:$K$15,2,FALSE)</f>
        <v>Oct'23 to Mar'24</v>
      </c>
      <c r="C1875" t="s">
        <v>538</v>
      </c>
      <c r="D1875" t="s">
        <v>3</v>
      </c>
      <c r="E1875" t="s">
        <v>509</v>
      </c>
      <c r="F1875" t="s">
        <v>4</v>
      </c>
      <c r="G1875" t="s">
        <v>510</v>
      </c>
      <c r="H1875" t="s">
        <v>556</v>
      </c>
      <c r="I1875" t="s">
        <v>557</v>
      </c>
      <c r="J1875" t="s">
        <v>508</v>
      </c>
      <c r="K1875" s="125">
        <v>11</v>
      </c>
    </row>
    <row r="1876" spans="1:11" x14ac:dyDescent="0.25">
      <c r="A1876" s="37" t="str">
        <f t="shared" si="13"/>
        <v>NHS111PS-202324-H2</v>
      </c>
      <c r="B1876" s="37" t="str">
        <f>VLOOKUP($A1876,Refs!$J$2:$K$15,2,FALSE)</f>
        <v>Oct'23 to Mar'24</v>
      </c>
      <c r="C1876" t="s">
        <v>538</v>
      </c>
      <c r="D1876" t="s">
        <v>18</v>
      </c>
      <c r="E1876" t="s">
        <v>511</v>
      </c>
      <c r="F1876" t="s">
        <v>10</v>
      </c>
      <c r="G1876" t="s">
        <v>513</v>
      </c>
      <c r="H1876" t="s">
        <v>44</v>
      </c>
      <c r="I1876" t="s">
        <v>55</v>
      </c>
      <c r="J1876">
        <v>1</v>
      </c>
      <c r="K1876" s="125">
        <v>8740</v>
      </c>
    </row>
    <row r="1877" spans="1:11" x14ac:dyDescent="0.25">
      <c r="A1877" s="37" t="str">
        <f t="shared" si="13"/>
        <v>NHS111PS-202324-H2</v>
      </c>
      <c r="B1877" s="37" t="str">
        <f>VLOOKUP($A1877,Refs!$J$2:$K$15,2,FALSE)</f>
        <v>Oct'23 to Mar'24</v>
      </c>
      <c r="C1877" t="s">
        <v>538</v>
      </c>
      <c r="D1877" t="s">
        <v>18</v>
      </c>
      <c r="E1877" t="s">
        <v>511</v>
      </c>
      <c r="F1877" t="s">
        <v>10</v>
      </c>
      <c r="G1877" t="s">
        <v>513</v>
      </c>
      <c r="H1877" t="s">
        <v>44</v>
      </c>
      <c r="I1877" t="s">
        <v>55</v>
      </c>
      <c r="J1877">
        <v>2</v>
      </c>
      <c r="K1877" s="125">
        <v>539</v>
      </c>
    </row>
    <row r="1878" spans="1:11" x14ac:dyDescent="0.25">
      <c r="A1878" s="37" t="str">
        <f t="shared" si="13"/>
        <v>NHS111PS-202324-H2</v>
      </c>
      <c r="B1878" s="37" t="str">
        <f>VLOOKUP($A1878,Refs!$J$2:$K$15,2,FALSE)</f>
        <v>Oct'23 to Mar'24</v>
      </c>
      <c r="C1878" t="s">
        <v>538</v>
      </c>
      <c r="D1878" t="s">
        <v>18</v>
      </c>
      <c r="E1878" t="s">
        <v>511</v>
      </c>
      <c r="F1878" t="s">
        <v>10</v>
      </c>
      <c r="G1878" t="s">
        <v>513</v>
      </c>
      <c r="H1878" t="s">
        <v>44</v>
      </c>
      <c r="I1878" t="s">
        <v>55</v>
      </c>
      <c r="J1878" t="s">
        <v>495</v>
      </c>
      <c r="K1878" s="125">
        <v>326</v>
      </c>
    </row>
    <row r="1879" spans="1:11" x14ac:dyDescent="0.25">
      <c r="A1879" s="37" t="str">
        <f t="shared" si="13"/>
        <v>NHS111PS-202324-H2</v>
      </c>
      <c r="B1879" s="37" t="str">
        <f>VLOOKUP($A1879,Refs!$J$2:$K$15,2,FALSE)</f>
        <v>Oct'23 to Mar'24</v>
      </c>
      <c r="C1879" t="s">
        <v>538</v>
      </c>
      <c r="D1879" t="s">
        <v>18</v>
      </c>
      <c r="E1879" t="s">
        <v>511</v>
      </c>
      <c r="F1879" t="s">
        <v>10</v>
      </c>
      <c r="G1879" t="s">
        <v>513</v>
      </c>
      <c r="H1879" t="s">
        <v>44</v>
      </c>
      <c r="I1879" t="s">
        <v>55</v>
      </c>
      <c r="J1879" t="s">
        <v>496</v>
      </c>
      <c r="K1879" s="125">
        <v>98</v>
      </c>
    </row>
    <row r="1880" spans="1:11" x14ac:dyDescent="0.25">
      <c r="A1880" s="37" t="str">
        <f t="shared" si="13"/>
        <v>NHS111PS-202324-H2</v>
      </c>
      <c r="B1880" s="37" t="str">
        <f>VLOOKUP($A1880,Refs!$J$2:$K$15,2,FALSE)</f>
        <v>Oct'23 to Mar'24</v>
      </c>
      <c r="C1880" t="s">
        <v>538</v>
      </c>
      <c r="D1880" t="s">
        <v>18</v>
      </c>
      <c r="E1880" t="s">
        <v>511</v>
      </c>
      <c r="F1880" t="s">
        <v>10</v>
      </c>
      <c r="G1880" t="s">
        <v>513</v>
      </c>
      <c r="H1880" t="s">
        <v>44</v>
      </c>
      <c r="I1880" t="s">
        <v>55</v>
      </c>
      <c r="J1880" t="s">
        <v>497</v>
      </c>
      <c r="K1880" s="125">
        <v>34</v>
      </c>
    </row>
    <row r="1881" spans="1:11" x14ac:dyDescent="0.25">
      <c r="A1881" s="37" t="str">
        <f t="shared" si="13"/>
        <v>NHS111PS-202324-H2</v>
      </c>
      <c r="B1881" s="37" t="str">
        <f>VLOOKUP($A1881,Refs!$J$2:$K$15,2,FALSE)</f>
        <v>Oct'23 to Mar'24</v>
      </c>
      <c r="C1881" t="s">
        <v>538</v>
      </c>
      <c r="D1881" t="s">
        <v>18</v>
      </c>
      <c r="E1881" t="s">
        <v>511</v>
      </c>
      <c r="F1881" t="s">
        <v>10</v>
      </c>
      <c r="G1881" t="s">
        <v>513</v>
      </c>
      <c r="H1881" t="s">
        <v>44</v>
      </c>
      <c r="I1881" t="s">
        <v>55</v>
      </c>
      <c r="J1881" t="s">
        <v>498</v>
      </c>
      <c r="K1881" s="125">
        <v>34</v>
      </c>
    </row>
    <row r="1882" spans="1:11" x14ac:dyDescent="0.25">
      <c r="A1882" s="37" t="str">
        <f t="shared" si="13"/>
        <v>NHS111PS-202324-H2</v>
      </c>
      <c r="B1882" s="37" t="str">
        <f>VLOOKUP($A1882,Refs!$J$2:$K$15,2,FALSE)</f>
        <v>Oct'23 to Mar'24</v>
      </c>
      <c r="C1882" t="s">
        <v>538</v>
      </c>
      <c r="D1882" t="s">
        <v>18</v>
      </c>
      <c r="E1882" t="s">
        <v>511</v>
      </c>
      <c r="F1882" t="s">
        <v>10</v>
      </c>
      <c r="G1882" t="s">
        <v>513</v>
      </c>
      <c r="H1882" t="s">
        <v>44</v>
      </c>
      <c r="I1882" t="s">
        <v>55</v>
      </c>
      <c r="J1882" t="s">
        <v>499</v>
      </c>
      <c r="K1882" s="125">
        <v>47</v>
      </c>
    </row>
    <row r="1883" spans="1:11" x14ac:dyDescent="0.25">
      <c r="A1883" s="37" t="str">
        <f t="shared" si="13"/>
        <v>NHS111PS-202324-H2</v>
      </c>
      <c r="B1883" s="37" t="str">
        <f>VLOOKUP($A1883,Refs!$J$2:$K$15,2,FALSE)</f>
        <v>Oct'23 to Mar'24</v>
      </c>
      <c r="C1883" t="s">
        <v>538</v>
      </c>
      <c r="D1883" t="s">
        <v>18</v>
      </c>
      <c r="E1883" t="s">
        <v>511</v>
      </c>
      <c r="F1883" t="s">
        <v>10</v>
      </c>
      <c r="G1883" t="s">
        <v>513</v>
      </c>
      <c r="H1883" t="s">
        <v>44</v>
      </c>
      <c r="I1883" t="s">
        <v>55</v>
      </c>
      <c r="J1883" t="s">
        <v>500</v>
      </c>
      <c r="K1883" s="125">
        <v>0</v>
      </c>
    </row>
    <row r="1884" spans="1:11" x14ac:dyDescent="0.25">
      <c r="A1884" s="37" t="str">
        <f t="shared" si="13"/>
        <v>NHS111PS-202324-H2</v>
      </c>
      <c r="B1884" s="37" t="str">
        <f>VLOOKUP($A1884,Refs!$J$2:$K$15,2,FALSE)</f>
        <v>Oct'23 to Mar'24</v>
      </c>
      <c r="C1884" t="s">
        <v>538</v>
      </c>
      <c r="D1884" t="s">
        <v>18</v>
      </c>
      <c r="E1884" t="s">
        <v>511</v>
      </c>
      <c r="F1884" t="s">
        <v>10</v>
      </c>
      <c r="G1884" t="s">
        <v>513</v>
      </c>
      <c r="H1884" t="s">
        <v>44</v>
      </c>
      <c r="I1884" t="s">
        <v>55</v>
      </c>
      <c r="J1884" t="s">
        <v>501</v>
      </c>
      <c r="K1884" s="125">
        <v>162</v>
      </c>
    </row>
    <row r="1885" spans="1:11" x14ac:dyDescent="0.25">
      <c r="A1885" s="37" t="str">
        <f t="shared" si="13"/>
        <v>NHS111PS-202324-H2</v>
      </c>
      <c r="B1885" s="37" t="str">
        <f>VLOOKUP($A1885,Refs!$J$2:$K$15,2,FALSE)</f>
        <v>Oct'23 to Mar'24</v>
      </c>
      <c r="C1885" t="s">
        <v>538</v>
      </c>
      <c r="D1885" t="s">
        <v>18</v>
      </c>
      <c r="E1885" t="s">
        <v>511</v>
      </c>
      <c r="F1885" t="s">
        <v>10</v>
      </c>
      <c r="G1885" t="s">
        <v>513</v>
      </c>
      <c r="H1885" t="s">
        <v>44</v>
      </c>
      <c r="I1885" t="s">
        <v>55</v>
      </c>
      <c r="J1885" t="s">
        <v>502</v>
      </c>
      <c r="K1885" s="125">
        <v>51</v>
      </c>
    </row>
    <row r="1886" spans="1:11" x14ac:dyDescent="0.25">
      <c r="A1886" s="37" t="str">
        <f t="shared" si="13"/>
        <v>NHS111PS-202324-H2</v>
      </c>
      <c r="B1886" s="37" t="str">
        <f>VLOOKUP($A1886,Refs!$J$2:$K$15,2,FALSE)</f>
        <v>Oct'23 to Mar'24</v>
      </c>
      <c r="C1886" t="s">
        <v>538</v>
      </c>
      <c r="D1886" t="s">
        <v>18</v>
      </c>
      <c r="E1886" t="s">
        <v>511</v>
      </c>
      <c r="F1886" t="s">
        <v>10</v>
      </c>
      <c r="G1886" t="s">
        <v>513</v>
      </c>
      <c r="H1886" t="s">
        <v>44</v>
      </c>
      <c r="I1886" t="s">
        <v>55</v>
      </c>
      <c r="J1886" t="s">
        <v>503</v>
      </c>
      <c r="K1886" s="125">
        <v>67</v>
      </c>
    </row>
    <row r="1887" spans="1:11" x14ac:dyDescent="0.25">
      <c r="A1887" s="37" t="str">
        <f t="shared" si="13"/>
        <v>NHS111PS-202324-H2</v>
      </c>
      <c r="B1887" s="37" t="str">
        <f>VLOOKUP($A1887,Refs!$J$2:$K$15,2,FALSE)</f>
        <v>Oct'23 to Mar'24</v>
      </c>
      <c r="C1887" t="s">
        <v>538</v>
      </c>
      <c r="D1887" t="s">
        <v>18</v>
      </c>
      <c r="E1887" t="s">
        <v>511</v>
      </c>
      <c r="F1887" t="s">
        <v>10</v>
      </c>
      <c r="G1887" t="s">
        <v>513</v>
      </c>
      <c r="H1887" t="s">
        <v>44</v>
      </c>
      <c r="I1887" t="s">
        <v>55</v>
      </c>
      <c r="J1887" t="s">
        <v>504</v>
      </c>
      <c r="K1887" s="125">
        <v>154</v>
      </c>
    </row>
    <row r="1888" spans="1:11" x14ac:dyDescent="0.25">
      <c r="A1888" s="37" t="str">
        <f t="shared" si="13"/>
        <v>NHS111PS-202324-H2</v>
      </c>
      <c r="B1888" s="37" t="str">
        <f>VLOOKUP($A1888,Refs!$J$2:$K$15,2,FALSE)</f>
        <v>Oct'23 to Mar'24</v>
      </c>
      <c r="C1888" t="s">
        <v>538</v>
      </c>
      <c r="D1888" t="s">
        <v>18</v>
      </c>
      <c r="E1888" t="s">
        <v>511</v>
      </c>
      <c r="F1888" t="s">
        <v>10</v>
      </c>
      <c r="G1888" t="s">
        <v>513</v>
      </c>
      <c r="H1888" t="s">
        <v>44</v>
      </c>
      <c r="I1888" t="s">
        <v>55</v>
      </c>
      <c r="J1888" t="s">
        <v>505</v>
      </c>
      <c r="K1888" s="125">
        <v>24</v>
      </c>
    </row>
    <row r="1889" spans="1:11" x14ac:dyDescent="0.25">
      <c r="A1889" s="37" t="str">
        <f t="shared" si="13"/>
        <v>NHS111PS-202324-H2</v>
      </c>
      <c r="B1889" s="37" t="str">
        <f>VLOOKUP($A1889,Refs!$J$2:$K$15,2,FALSE)</f>
        <v>Oct'23 to Mar'24</v>
      </c>
      <c r="C1889" t="s">
        <v>538</v>
      </c>
      <c r="D1889" t="s">
        <v>18</v>
      </c>
      <c r="E1889" t="s">
        <v>511</v>
      </c>
      <c r="F1889" t="s">
        <v>10</v>
      </c>
      <c r="G1889" t="s">
        <v>513</v>
      </c>
      <c r="H1889" t="s">
        <v>44</v>
      </c>
      <c r="I1889" t="s">
        <v>55</v>
      </c>
      <c r="J1889" t="s">
        <v>506</v>
      </c>
      <c r="K1889" s="125">
        <v>32</v>
      </c>
    </row>
    <row r="1890" spans="1:11" x14ac:dyDescent="0.25">
      <c r="A1890" s="37" t="str">
        <f t="shared" si="13"/>
        <v>NHS111PS-202324-H2</v>
      </c>
      <c r="B1890" s="37" t="str">
        <f>VLOOKUP($A1890,Refs!$J$2:$K$15,2,FALSE)</f>
        <v>Oct'23 to Mar'24</v>
      </c>
      <c r="C1890" t="s">
        <v>538</v>
      </c>
      <c r="D1890" t="s">
        <v>18</v>
      </c>
      <c r="E1890" t="s">
        <v>511</v>
      </c>
      <c r="F1890" t="s">
        <v>10</v>
      </c>
      <c r="G1890" t="s">
        <v>513</v>
      </c>
      <c r="H1890" t="s">
        <v>44</v>
      </c>
      <c r="I1890" t="s">
        <v>55</v>
      </c>
      <c r="J1890" t="s">
        <v>507</v>
      </c>
      <c r="K1890" s="125">
        <v>46</v>
      </c>
    </row>
    <row r="1891" spans="1:11" x14ac:dyDescent="0.25">
      <c r="A1891" s="37" t="str">
        <f t="shared" si="13"/>
        <v>NHS111PS-202324-H2</v>
      </c>
      <c r="B1891" s="37" t="str">
        <f>VLOOKUP($A1891,Refs!$J$2:$K$15,2,FALSE)</f>
        <v>Oct'23 to Mar'24</v>
      </c>
      <c r="C1891" t="s">
        <v>538</v>
      </c>
      <c r="D1891" t="s">
        <v>18</v>
      </c>
      <c r="E1891" t="s">
        <v>511</v>
      </c>
      <c r="F1891" t="s">
        <v>10</v>
      </c>
      <c r="G1891" t="s">
        <v>513</v>
      </c>
      <c r="H1891" t="s">
        <v>44</v>
      </c>
      <c r="I1891" t="s">
        <v>55</v>
      </c>
      <c r="J1891" t="s">
        <v>508</v>
      </c>
      <c r="K1891" s="125">
        <v>3</v>
      </c>
    </row>
    <row r="1892" spans="1:11" x14ac:dyDescent="0.25">
      <c r="A1892" s="37" t="str">
        <f t="shared" si="13"/>
        <v>NHS111PS-202324-H2</v>
      </c>
      <c r="B1892" s="37" t="str">
        <f>VLOOKUP($A1892,Refs!$J$2:$K$15,2,FALSE)</f>
        <v>Oct'23 to Mar'24</v>
      </c>
      <c r="C1892" t="s">
        <v>538</v>
      </c>
      <c r="D1892" t="s">
        <v>11</v>
      </c>
      <c r="E1892" t="s">
        <v>514</v>
      </c>
      <c r="F1892" t="s">
        <v>10</v>
      </c>
      <c r="G1892" t="s">
        <v>513</v>
      </c>
      <c r="H1892" t="s">
        <v>28</v>
      </c>
      <c r="I1892" t="s">
        <v>56</v>
      </c>
      <c r="J1892">
        <v>1</v>
      </c>
      <c r="K1892" s="125">
        <v>14932</v>
      </c>
    </row>
    <row r="1893" spans="1:11" x14ac:dyDescent="0.25">
      <c r="A1893" s="37" t="str">
        <f t="shared" si="13"/>
        <v>NHS111PS-202324-H2</v>
      </c>
      <c r="B1893" s="37" t="str">
        <f>VLOOKUP($A1893,Refs!$J$2:$K$15,2,FALSE)</f>
        <v>Oct'23 to Mar'24</v>
      </c>
      <c r="C1893" t="s">
        <v>538</v>
      </c>
      <c r="D1893" t="s">
        <v>11</v>
      </c>
      <c r="E1893" t="s">
        <v>514</v>
      </c>
      <c r="F1893" t="s">
        <v>10</v>
      </c>
      <c r="G1893" t="s">
        <v>513</v>
      </c>
      <c r="H1893" t="s">
        <v>28</v>
      </c>
      <c r="I1893" t="s">
        <v>56</v>
      </c>
      <c r="J1893">
        <v>2</v>
      </c>
      <c r="K1893" s="125">
        <v>765</v>
      </c>
    </row>
    <row r="1894" spans="1:11" x14ac:dyDescent="0.25">
      <c r="A1894" s="37" t="str">
        <f t="shared" si="13"/>
        <v>NHS111PS-202324-H2</v>
      </c>
      <c r="B1894" s="37" t="str">
        <f>VLOOKUP($A1894,Refs!$J$2:$K$15,2,FALSE)</f>
        <v>Oct'23 to Mar'24</v>
      </c>
      <c r="C1894" t="s">
        <v>538</v>
      </c>
      <c r="D1894" t="s">
        <v>11</v>
      </c>
      <c r="E1894" t="s">
        <v>514</v>
      </c>
      <c r="F1894" t="s">
        <v>10</v>
      </c>
      <c r="G1894" t="s">
        <v>513</v>
      </c>
      <c r="H1894" t="s">
        <v>28</v>
      </c>
      <c r="I1894" t="s">
        <v>56</v>
      </c>
      <c r="J1894" t="s">
        <v>495</v>
      </c>
      <c r="K1894" s="125">
        <v>479</v>
      </c>
    </row>
    <row r="1895" spans="1:11" x14ac:dyDescent="0.25">
      <c r="A1895" s="37" t="str">
        <f t="shared" si="13"/>
        <v>NHS111PS-202324-H2</v>
      </c>
      <c r="B1895" s="37" t="str">
        <f>VLOOKUP($A1895,Refs!$J$2:$K$15,2,FALSE)</f>
        <v>Oct'23 to Mar'24</v>
      </c>
      <c r="C1895" t="s">
        <v>538</v>
      </c>
      <c r="D1895" t="s">
        <v>11</v>
      </c>
      <c r="E1895" t="s">
        <v>514</v>
      </c>
      <c r="F1895" t="s">
        <v>10</v>
      </c>
      <c r="G1895" t="s">
        <v>513</v>
      </c>
      <c r="H1895" t="s">
        <v>28</v>
      </c>
      <c r="I1895" t="s">
        <v>56</v>
      </c>
      <c r="J1895" t="s">
        <v>496</v>
      </c>
      <c r="K1895" s="125">
        <v>115</v>
      </c>
    </row>
    <row r="1896" spans="1:11" x14ac:dyDescent="0.25">
      <c r="A1896" s="37" t="str">
        <f t="shared" si="13"/>
        <v>NHS111PS-202324-H2</v>
      </c>
      <c r="B1896" s="37" t="str">
        <f>VLOOKUP($A1896,Refs!$J$2:$K$15,2,FALSE)</f>
        <v>Oct'23 to Mar'24</v>
      </c>
      <c r="C1896" t="s">
        <v>538</v>
      </c>
      <c r="D1896" t="s">
        <v>11</v>
      </c>
      <c r="E1896" t="s">
        <v>514</v>
      </c>
      <c r="F1896" t="s">
        <v>10</v>
      </c>
      <c r="G1896" t="s">
        <v>513</v>
      </c>
      <c r="H1896" t="s">
        <v>28</v>
      </c>
      <c r="I1896" t="s">
        <v>56</v>
      </c>
      <c r="J1896" t="s">
        <v>497</v>
      </c>
      <c r="K1896" s="125">
        <v>53</v>
      </c>
    </row>
    <row r="1897" spans="1:11" x14ac:dyDescent="0.25">
      <c r="A1897" s="37" t="str">
        <f t="shared" si="13"/>
        <v>NHS111PS-202324-H2</v>
      </c>
      <c r="B1897" s="37" t="str">
        <f>VLOOKUP($A1897,Refs!$J$2:$K$15,2,FALSE)</f>
        <v>Oct'23 to Mar'24</v>
      </c>
      <c r="C1897" t="s">
        <v>538</v>
      </c>
      <c r="D1897" t="s">
        <v>11</v>
      </c>
      <c r="E1897" t="s">
        <v>514</v>
      </c>
      <c r="F1897" t="s">
        <v>10</v>
      </c>
      <c r="G1897" t="s">
        <v>513</v>
      </c>
      <c r="H1897" t="s">
        <v>28</v>
      </c>
      <c r="I1897" t="s">
        <v>56</v>
      </c>
      <c r="J1897" t="s">
        <v>498</v>
      </c>
      <c r="K1897" s="125">
        <v>47</v>
      </c>
    </row>
    <row r="1898" spans="1:11" x14ac:dyDescent="0.25">
      <c r="A1898" s="37" t="str">
        <f t="shared" si="13"/>
        <v>NHS111PS-202324-H2</v>
      </c>
      <c r="B1898" s="37" t="str">
        <f>VLOOKUP($A1898,Refs!$J$2:$K$15,2,FALSE)</f>
        <v>Oct'23 to Mar'24</v>
      </c>
      <c r="C1898" t="s">
        <v>538</v>
      </c>
      <c r="D1898" t="s">
        <v>11</v>
      </c>
      <c r="E1898" t="s">
        <v>514</v>
      </c>
      <c r="F1898" t="s">
        <v>10</v>
      </c>
      <c r="G1898" t="s">
        <v>513</v>
      </c>
      <c r="H1898" t="s">
        <v>28</v>
      </c>
      <c r="I1898" t="s">
        <v>56</v>
      </c>
      <c r="J1898" t="s">
        <v>499</v>
      </c>
      <c r="K1898" s="125">
        <v>71</v>
      </c>
    </row>
    <row r="1899" spans="1:11" x14ac:dyDescent="0.25">
      <c r="A1899" s="37" t="str">
        <f t="shared" si="13"/>
        <v>NHS111PS-202324-H2</v>
      </c>
      <c r="B1899" s="37" t="str">
        <f>VLOOKUP($A1899,Refs!$J$2:$K$15,2,FALSE)</f>
        <v>Oct'23 to Mar'24</v>
      </c>
      <c r="C1899" t="s">
        <v>538</v>
      </c>
      <c r="D1899" t="s">
        <v>11</v>
      </c>
      <c r="E1899" t="s">
        <v>514</v>
      </c>
      <c r="F1899" t="s">
        <v>10</v>
      </c>
      <c r="G1899" t="s">
        <v>513</v>
      </c>
      <c r="H1899" t="s">
        <v>28</v>
      </c>
      <c r="I1899" t="s">
        <v>56</v>
      </c>
      <c r="J1899" t="s">
        <v>500</v>
      </c>
      <c r="K1899" s="125">
        <v>0</v>
      </c>
    </row>
    <row r="1900" spans="1:11" x14ac:dyDescent="0.25">
      <c r="A1900" s="37" t="str">
        <f t="shared" si="13"/>
        <v>NHS111PS-202324-H2</v>
      </c>
      <c r="B1900" s="37" t="str">
        <f>VLOOKUP($A1900,Refs!$J$2:$K$15,2,FALSE)</f>
        <v>Oct'23 to Mar'24</v>
      </c>
      <c r="C1900" t="s">
        <v>538</v>
      </c>
      <c r="D1900" t="s">
        <v>11</v>
      </c>
      <c r="E1900" t="s">
        <v>514</v>
      </c>
      <c r="F1900" t="s">
        <v>10</v>
      </c>
      <c r="G1900" t="s">
        <v>513</v>
      </c>
      <c r="H1900" t="s">
        <v>28</v>
      </c>
      <c r="I1900" t="s">
        <v>56</v>
      </c>
      <c r="J1900" t="s">
        <v>501</v>
      </c>
      <c r="K1900" s="125">
        <v>207</v>
      </c>
    </row>
    <row r="1901" spans="1:11" x14ac:dyDescent="0.25">
      <c r="A1901" s="37" t="str">
        <f t="shared" si="13"/>
        <v>NHS111PS-202324-H2</v>
      </c>
      <c r="B1901" s="37" t="str">
        <f>VLOOKUP($A1901,Refs!$J$2:$K$15,2,FALSE)</f>
        <v>Oct'23 to Mar'24</v>
      </c>
      <c r="C1901" t="s">
        <v>538</v>
      </c>
      <c r="D1901" t="s">
        <v>11</v>
      </c>
      <c r="E1901" t="s">
        <v>514</v>
      </c>
      <c r="F1901" t="s">
        <v>10</v>
      </c>
      <c r="G1901" t="s">
        <v>513</v>
      </c>
      <c r="H1901" t="s">
        <v>28</v>
      </c>
      <c r="I1901" t="s">
        <v>56</v>
      </c>
      <c r="J1901" t="s">
        <v>502</v>
      </c>
      <c r="K1901" s="125">
        <v>134</v>
      </c>
    </row>
    <row r="1902" spans="1:11" x14ac:dyDescent="0.25">
      <c r="A1902" s="37" t="str">
        <f t="shared" si="13"/>
        <v>NHS111PS-202324-H2</v>
      </c>
      <c r="B1902" s="37" t="str">
        <f>VLOOKUP($A1902,Refs!$J$2:$K$15,2,FALSE)</f>
        <v>Oct'23 to Mar'24</v>
      </c>
      <c r="C1902" t="s">
        <v>538</v>
      </c>
      <c r="D1902" t="s">
        <v>11</v>
      </c>
      <c r="E1902" t="s">
        <v>514</v>
      </c>
      <c r="F1902" t="s">
        <v>10</v>
      </c>
      <c r="G1902" t="s">
        <v>513</v>
      </c>
      <c r="H1902" t="s">
        <v>28</v>
      </c>
      <c r="I1902" t="s">
        <v>56</v>
      </c>
      <c r="J1902" t="s">
        <v>503</v>
      </c>
      <c r="K1902" s="125">
        <v>105</v>
      </c>
    </row>
    <row r="1903" spans="1:11" x14ac:dyDescent="0.25">
      <c r="A1903" s="37" t="str">
        <f t="shared" si="13"/>
        <v>NHS111PS-202324-H2</v>
      </c>
      <c r="B1903" s="37" t="str">
        <f>VLOOKUP($A1903,Refs!$J$2:$K$15,2,FALSE)</f>
        <v>Oct'23 to Mar'24</v>
      </c>
      <c r="C1903" t="s">
        <v>538</v>
      </c>
      <c r="D1903" t="s">
        <v>11</v>
      </c>
      <c r="E1903" t="s">
        <v>514</v>
      </c>
      <c r="F1903" t="s">
        <v>10</v>
      </c>
      <c r="G1903" t="s">
        <v>513</v>
      </c>
      <c r="H1903" t="s">
        <v>28</v>
      </c>
      <c r="I1903" t="s">
        <v>56</v>
      </c>
      <c r="J1903" t="s">
        <v>504</v>
      </c>
      <c r="K1903" s="125">
        <v>196</v>
      </c>
    </row>
    <row r="1904" spans="1:11" x14ac:dyDescent="0.25">
      <c r="A1904" s="37" t="str">
        <f t="shared" si="13"/>
        <v>NHS111PS-202324-H2</v>
      </c>
      <c r="B1904" s="37" t="str">
        <f>VLOOKUP($A1904,Refs!$J$2:$K$15,2,FALSE)</f>
        <v>Oct'23 to Mar'24</v>
      </c>
      <c r="C1904" t="s">
        <v>538</v>
      </c>
      <c r="D1904" t="s">
        <v>11</v>
      </c>
      <c r="E1904" t="s">
        <v>514</v>
      </c>
      <c r="F1904" t="s">
        <v>10</v>
      </c>
      <c r="G1904" t="s">
        <v>513</v>
      </c>
      <c r="H1904" t="s">
        <v>28</v>
      </c>
      <c r="I1904" t="s">
        <v>56</v>
      </c>
      <c r="J1904" t="s">
        <v>505</v>
      </c>
      <c r="K1904" s="125">
        <v>27</v>
      </c>
    </row>
    <row r="1905" spans="1:11" x14ac:dyDescent="0.25">
      <c r="A1905" s="37" t="str">
        <f t="shared" si="13"/>
        <v>NHS111PS-202324-H2</v>
      </c>
      <c r="B1905" s="37" t="str">
        <f>VLOOKUP($A1905,Refs!$J$2:$K$15,2,FALSE)</f>
        <v>Oct'23 to Mar'24</v>
      </c>
      <c r="C1905" t="s">
        <v>538</v>
      </c>
      <c r="D1905" t="s">
        <v>11</v>
      </c>
      <c r="E1905" t="s">
        <v>514</v>
      </c>
      <c r="F1905" t="s">
        <v>10</v>
      </c>
      <c r="G1905" t="s">
        <v>513</v>
      </c>
      <c r="H1905" t="s">
        <v>28</v>
      </c>
      <c r="I1905" t="s">
        <v>56</v>
      </c>
      <c r="J1905" t="s">
        <v>506</v>
      </c>
      <c r="K1905" s="125">
        <v>41</v>
      </c>
    </row>
    <row r="1906" spans="1:11" x14ac:dyDescent="0.25">
      <c r="A1906" s="37" t="str">
        <f t="shared" si="13"/>
        <v>NHS111PS-202324-H2</v>
      </c>
      <c r="B1906" s="37" t="str">
        <f>VLOOKUP($A1906,Refs!$J$2:$K$15,2,FALSE)</f>
        <v>Oct'23 to Mar'24</v>
      </c>
      <c r="C1906" t="s">
        <v>538</v>
      </c>
      <c r="D1906" t="s">
        <v>11</v>
      </c>
      <c r="E1906" t="s">
        <v>514</v>
      </c>
      <c r="F1906" t="s">
        <v>10</v>
      </c>
      <c r="G1906" t="s">
        <v>513</v>
      </c>
      <c r="H1906" t="s">
        <v>28</v>
      </c>
      <c r="I1906" t="s">
        <v>56</v>
      </c>
      <c r="J1906" t="s">
        <v>507</v>
      </c>
      <c r="K1906" s="125">
        <v>47</v>
      </c>
    </row>
    <row r="1907" spans="1:11" x14ac:dyDescent="0.25">
      <c r="A1907" s="37" t="str">
        <f t="shared" si="13"/>
        <v>NHS111PS-202324-H2</v>
      </c>
      <c r="B1907" s="37" t="str">
        <f>VLOOKUP($A1907,Refs!$J$2:$K$15,2,FALSE)</f>
        <v>Oct'23 to Mar'24</v>
      </c>
      <c r="C1907" t="s">
        <v>538</v>
      </c>
      <c r="D1907" t="s">
        <v>11</v>
      </c>
      <c r="E1907" t="s">
        <v>514</v>
      </c>
      <c r="F1907" t="s">
        <v>10</v>
      </c>
      <c r="G1907" t="s">
        <v>513</v>
      </c>
      <c r="H1907" t="s">
        <v>28</v>
      </c>
      <c r="I1907" t="s">
        <v>56</v>
      </c>
      <c r="J1907" t="s">
        <v>508</v>
      </c>
      <c r="K1907" s="125">
        <v>8</v>
      </c>
    </row>
    <row r="1908" spans="1:11" x14ac:dyDescent="0.25">
      <c r="A1908" s="37" t="str">
        <f t="shared" si="13"/>
        <v>NHS111PS-202324-H2</v>
      </c>
      <c r="B1908" s="37" t="str">
        <f>VLOOKUP($A1908,Refs!$J$2:$K$15,2,FALSE)</f>
        <v>Oct'23 to Mar'24</v>
      </c>
      <c r="C1908" t="s">
        <v>538</v>
      </c>
      <c r="D1908" t="s">
        <v>5</v>
      </c>
      <c r="E1908" t="s">
        <v>515</v>
      </c>
      <c r="F1908" t="s">
        <v>10</v>
      </c>
      <c r="G1908" t="s">
        <v>513</v>
      </c>
      <c r="H1908" t="s">
        <v>33</v>
      </c>
      <c r="I1908" t="s">
        <v>59</v>
      </c>
      <c r="J1908">
        <v>1</v>
      </c>
      <c r="K1908" s="125">
        <v>13007</v>
      </c>
    </row>
    <row r="1909" spans="1:11" x14ac:dyDescent="0.25">
      <c r="A1909" s="37" t="str">
        <f t="shared" si="13"/>
        <v>NHS111PS-202324-H2</v>
      </c>
      <c r="B1909" s="37" t="str">
        <f>VLOOKUP($A1909,Refs!$J$2:$K$15,2,FALSE)</f>
        <v>Oct'23 to Mar'24</v>
      </c>
      <c r="C1909" t="s">
        <v>538</v>
      </c>
      <c r="D1909" t="s">
        <v>5</v>
      </c>
      <c r="E1909" t="s">
        <v>515</v>
      </c>
      <c r="F1909" t="s">
        <v>10</v>
      </c>
      <c r="G1909" t="s">
        <v>513</v>
      </c>
      <c r="H1909" t="s">
        <v>33</v>
      </c>
      <c r="I1909" t="s">
        <v>59</v>
      </c>
      <c r="J1909">
        <v>2</v>
      </c>
      <c r="K1909" s="125">
        <v>802</v>
      </c>
    </row>
    <row r="1910" spans="1:11" x14ac:dyDescent="0.25">
      <c r="A1910" s="37" t="str">
        <f t="shared" ref="A1910:A1973" si="14">C1910</f>
        <v>NHS111PS-202324-H2</v>
      </c>
      <c r="B1910" s="37" t="str">
        <f>VLOOKUP($A1910,Refs!$J$2:$K$15,2,FALSE)</f>
        <v>Oct'23 to Mar'24</v>
      </c>
      <c r="C1910" t="s">
        <v>538</v>
      </c>
      <c r="D1910" t="s">
        <v>5</v>
      </c>
      <c r="E1910" t="s">
        <v>515</v>
      </c>
      <c r="F1910" t="s">
        <v>10</v>
      </c>
      <c r="G1910" t="s">
        <v>513</v>
      </c>
      <c r="H1910" t="s">
        <v>33</v>
      </c>
      <c r="I1910" t="s">
        <v>59</v>
      </c>
      <c r="J1910" t="s">
        <v>495</v>
      </c>
      <c r="K1910" s="125">
        <v>495</v>
      </c>
    </row>
    <row r="1911" spans="1:11" x14ac:dyDescent="0.25">
      <c r="A1911" s="37" t="str">
        <f t="shared" si="14"/>
        <v>NHS111PS-202324-H2</v>
      </c>
      <c r="B1911" s="37" t="str">
        <f>VLOOKUP($A1911,Refs!$J$2:$K$15,2,FALSE)</f>
        <v>Oct'23 to Mar'24</v>
      </c>
      <c r="C1911" t="s">
        <v>538</v>
      </c>
      <c r="D1911" t="s">
        <v>5</v>
      </c>
      <c r="E1911" t="s">
        <v>515</v>
      </c>
      <c r="F1911" t="s">
        <v>10</v>
      </c>
      <c r="G1911" t="s">
        <v>513</v>
      </c>
      <c r="H1911" t="s">
        <v>33</v>
      </c>
      <c r="I1911" t="s">
        <v>59</v>
      </c>
      <c r="J1911" t="s">
        <v>496</v>
      </c>
      <c r="K1911" s="125">
        <v>121</v>
      </c>
    </row>
    <row r="1912" spans="1:11" x14ac:dyDescent="0.25">
      <c r="A1912" s="37" t="str">
        <f t="shared" si="14"/>
        <v>NHS111PS-202324-H2</v>
      </c>
      <c r="B1912" s="37" t="str">
        <f>VLOOKUP($A1912,Refs!$J$2:$K$15,2,FALSE)</f>
        <v>Oct'23 to Mar'24</v>
      </c>
      <c r="C1912" t="s">
        <v>538</v>
      </c>
      <c r="D1912" t="s">
        <v>5</v>
      </c>
      <c r="E1912" t="s">
        <v>515</v>
      </c>
      <c r="F1912" t="s">
        <v>10</v>
      </c>
      <c r="G1912" t="s">
        <v>513</v>
      </c>
      <c r="H1912" t="s">
        <v>33</v>
      </c>
      <c r="I1912" t="s">
        <v>59</v>
      </c>
      <c r="J1912" t="s">
        <v>497</v>
      </c>
      <c r="K1912" s="125">
        <v>58</v>
      </c>
    </row>
    <row r="1913" spans="1:11" x14ac:dyDescent="0.25">
      <c r="A1913" s="37" t="str">
        <f t="shared" si="14"/>
        <v>NHS111PS-202324-H2</v>
      </c>
      <c r="B1913" s="37" t="str">
        <f>VLOOKUP($A1913,Refs!$J$2:$K$15,2,FALSE)</f>
        <v>Oct'23 to Mar'24</v>
      </c>
      <c r="C1913" t="s">
        <v>538</v>
      </c>
      <c r="D1913" t="s">
        <v>5</v>
      </c>
      <c r="E1913" t="s">
        <v>515</v>
      </c>
      <c r="F1913" t="s">
        <v>10</v>
      </c>
      <c r="G1913" t="s">
        <v>513</v>
      </c>
      <c r="H1913" t="s">
        <v>33</v>
      </c>
      <c r="I1913" t="s">
        <v>59</v>
      </c>
      <c r="J1913" t="s">
        <v>498</v>
      </c>
      <c r="K1913" s="125">
        <v>58</v>
      </c>
    </row>
    <row r="1914" spans="1:11" x14ac:dyDescent="0.25">
      <c r="A1914" s="37" t="str">
        <f t="shared" si="14"/>
        <v>NHS111PS-202324-H2</v>
      </c>
      <c r="B1914" s="37" t="str">
        <f>VLOOKUP($A1914,Refs!$J$2:$K$15,2,FALSE)</f>
        <v>Oct'23 to Mar'24</v>
      </c>
      <c r="C1914" t="s">
        <v>538</v>
      </c>
      <c r="D1914" t="s">
        <v>5</v>
      </c>
      <c r="E1914" t="s">
        <v>515</v>
      </c>
      <c r="F1914" t="s">
        <v>10</v>
      </c>
      <c r="G1914" t="s">
        <v>513</v>
      </c>
      <c r="H1914" t="s">
        <v>33</v>
      </c>
      <c r="I1914" t="s">
        <v>59</v>
      </c>
      <c r="J1914" t="s">
        <v>499</v>
      </c>
      <c r="K1914" s="125">
        <v>70</v>
      </c>
    </row>
    <row r="1915" spans="1:11" x14ac:dyDescent="0.25">
      <c r="A1915" s="37" t="str">
        <f t="shared" si="14"/>
        <v>NHS111PS-202324-H2</v>
      </c>
      <c r="B1915" s="37" t="str">
        <f>VLOOKUP($A1915,Refs!$J$2:$K$15,2,FALSE)</f>
        <v>Oct'23 to Mar'24</v>
      </c>
      <c r="C1915" t="s">
        <v>538</v>
      </c>
      <c r="D1915" t="s">
        <v>5</v>
      </c>
      <c r="E1915" t="s">
        <v>515</v>
      </c>
      <c r="F1915" t="s">
        <v>10</v>
      </c>
      <c r="G1915" t="s">
        <v>513</v>
      </c>
      <c r="H1915" t="s">
        <v>33</v>
      </c>
      <c r="I1915" t="s">
        <v>59</v>
      </c>
      <c r="J1915" t="s">
        <v>500</v>
      </c>
      <c r="K1915" s="125">
        <v>0</v>
      </c>
    </row>
    <row r="1916" spans="1:11" x14ac:dyDescent="0.25">
      <c r="A1916" s="37" t="str">
        <f t="shared" si="14"/>
        <v>NHS111PS-202324-H2</v>
      </c>
      <c r="B1916" s="37" t="str">
        <f>VLOOKUP($A1916,Refs!$J$2:$K$15,2,FALSE)</f>
        <v>Oct'23 to Mar'24</v>
      </c>
      <c r="C1916" t="s">
        <v>538</v>
      </c>
      <c r="D1916" t="s">
        <v>5</v>
      </c>
      <c r="E1916" t="s">
        <v>515</v>
      </c>
      <c r="F1916" t="s">
        <v>10</v>
      </c>
      <c r="G1916" t="s">
        <v>513</v>
      </c>
      <c r="H1916" t="s">
        <v>33</v>
      </c>
      <c r="I1916" t="s">
        <v>59</v>
      </c>
      <c r="J1916" t="s">
        <v>501</v>
      </c>
      <c r="K1916" s="125">
        <v>228</v>
      </c>
    </row>
    <row r="1917" spans="1:11" x14ac:dyDescent="0.25">
      <c r="A1917" s="37" t="str">
        <f t="shared" si="14"/>
        <v>NHS111PS-202324-H2</v>
      </c>
      <c r="B1917" s="37" t="str">
        <f>VLOOKUP($A1917,Refs!$J$2:$K$15,2,FALSE)</f>
        <v>Oct'23 to Mar'24</v>
      </c>
      <c r="C1917" t="s">
        <v>538</v>
      </c>
      <c r="D1917" t="s">
        <v>5</v>
      </c>
      <c r="E1917" t="s">
        <v>515</v>
      </c>
      <c r="F1917" t="s">
        <v>10</v>
      </c>
      <c r="G1917" t="s">
        <v>513</v>
      </c>
      <c r="H1917" t="s">
        <v>33</v>
      </c>
      <c r="I1917" t="s">
        <v>59</v>
      </c>
      <c r="J1917" t="s">
        <v>502</v>
      </c>
      <c r="K1917" s="125">
        <v>116</v>
      </c>
    </row>
    <row r="1918" spans="1:11" x14ac:dyDescent="0.25">
      <c r="A1918" s="37" t="str">
        <f t="shared" si="14"/>
        <v>NHS111PS-202324-H2</v>
      </c>
      <c r="B1918" s="37" t="str">
        <f>VLOOKUP($A1918,Refs!$J$2:$K$15,2,FALSE)</f>
        <v>Oct'23 to Mar'24</v>
      </c>
      <c r="C1918" t="s">
        <v>538</v>
      </c>
      <c r="D1918" t="s">
        <v>5</v>
      </c>
      <c r="E1918" t="s">
        <v>515</v>
      </c>
      <c r="F1918" t="s">
        <v>10</v>
      </c>
      <c r="G1918" t="s">
        <v>513</v>
      </c>
      <c r="H1918" t="s">
        <v>33</v>
      </c>
      <c r="I1918" t="s">
        <v>59</v>
      </c>
      <c r="J1918" t="s">
        <v>503</v>
      </c>
      <c r="K1918" s="125">
        <v>93</v>
      </c>
    </row>
    <row r="1919" spans="1:11" x14ac:dyDescent="0.25">
      <c r="A1919" s="37" t="str">
        <f t="shared" si="14"/>
        <v>NHS111PS-202324-H2</v>
      </c>
      <c r="B1919" s="37" t="str">
        <f>VLOOKUP($A1919,Refs!$J$2:$K$15,2,FALSE)</f>
        <v>Oct'23 to Mar'24</v>
      </c>
      <c r="C1919" t="s">
        <v>538</v>
      </c>
      <c r="D1919" t="s">
        <v>5</v>
      </c>
      <c r="E1919" t="s">
        <v>515</v>
      </c>
      <c r="F1919" t="s">
        <v>10</v>
      </c>
      <c r="G1919" t="s">
        <v>513</v>
      </c>
      <c r="H1919" t="s">
        <v>33</v>
      </c>
      <c r="I1919" t="s">
        <v>59</v>
      </c>
      <c r="J1919" t="s">
        <v>504</v>
      </c>
      <c r="K1919" s="125">
        <v>208</v>
      </c>
    </row>
    <row r="1920" spans="1:11" x14ac:dyDescent="0.25">
      <c r="A1920" s="37" t="str">
        <f t="shared" si="14"/>
        <v>NHS111PS-202324-H2</v>
      </c>
      <c r="B1920" s="37" t="str">
        <f>VLOOKUP($A1920,Refs!$J$2:$K$15,2,FALSE)</f>
        <v>Oct'23 to Mar'24</v>
      </c>
      <c r="C1920" t="s">
        <v>538</v>
      </c>
      <c r="D1920" t="s">
        <v>5</v>
      </c>
      <c r="E1920" t="s">
        <v>515</v>
      </c>
      <c r="F1920" t="s">
        <v>10</v>
      </c>
      <c r="G1920" t="s">
        <v>513</v>
      </c>
      <c r="H1920" t="s">
        <v>33</v>
      </c>
      <c r="I1920" t="s">
        <v>59</v>
      </c>
      <c r="J1920" t="s">
        <v>505</v>
      </c>
      <c r="K1920" s="125">
        <v>29</v>
      </c>
    </row>
    <row r="1921" spans="1:11" x14ac:dyDescent="0.25">
      <c r="A1921" s="37" t="str">
        <f t="shared" si="14"/>
        <v>NHS111PS-202324-H2</v>
      </c>
      <c r="B1921" s="37" t="str">
        <f>VLOOKUP($A1921,Refs!$J$2:$K$15,2,FALSE)</f>
        <v>Oct'23 to Mar'24</v>
      </c>
      <c r="C1921" t="s">
        <v>538</v>
      </c>
      <c r="D1921" t="s">
        <v>5</v>
      </c>
      <c r="E1921" t="s">
        <v>515</v>
      </c>
      <c r="F1921" t="s">
        <v>10</v>
      </c>
      <c r="G1921" t="s">
        <v>513</v>
      </c>
      <c r="H1921" t="s">
        <v>33</v>
      </c>
      <c r="I1921" t="s">
        <v>59</v>
      </c>
      <c r="J1921" t="s">
        <v>506</v>
      </c>
      <c r="K1921" s="125">
        <v>45</v>
      </c>
    </row>
    <row r="1922" spans="1:11" x14ac:dyDescent="0.25">
      <c r="A1922" s="37" t="str">
        <f t="shared" si="14"/>
        <v>NHS111PS-202324-H2</v>
      </c>
      <c r="B1922" s="37" t="str">
        <f>VLOOKUP($A1922,Refs!$J$2:$K$15,2,FALSE)</f>
        <v>Oct'23 to Mar'24</v>
      </c>
      <c r="C1922" t="s">
        <v>538</v>
      </c>
      <c r="D1922" t="s">
        <v>5</v>
      </c>
      <c r="E1922" t="s">
        <v>515</v>
      </c>
      <c r="F1922" t="s">
        <v>10</v>
      </c>
      <c r="G1922" t="s">
        <v>513</v>
      </c>
      <c r="H1922" t="s">
        <v>33</v>
      </c>
      <c r="I1922" t="s">
        <v>59</v>
      </c>
      <c r="J1922" t="s">
        <v>507</v>
      </c>
      <c r="K1922" s="125">
        <v>74</v>
      </c>
    </row>
    <row r="1923" spans="1:11" x14ac:dyDescent="0.25">
      <c r="A1923" s="37" t="str">
        <f t="shared" si="14"/>
        <v>NHS111PS-202324-H2</v>
      </c>
      <c r="B1923" s="37" t="str">
        <f>VLOOKUP($A1923,Refs!$J$2:$K$15,2,FALSE)</f>
        <v>Oct'23 to Mar'24</v>
      </c>
      <c r="C1923" t="s">
        <v>538</v>
      </c>
      <c r="D1923" t="s">
        <v>5</v>
      </c>
      <c r="E1923" t="s">
        <v>515</v>
      </c>
      <c r="F1923" t="s">
        <v>10</v>
      </c>
      <c r="G1923" t="s">
        <v>513</v>
      </c>
      <c r="H1923" t="s">
        <v>33</v>
      </c>
      <c r="I1923" t="s">
        <v>59</v>
      </c>
      <c r="J1923" t="s">
        <v>508</v>
      </c>
      <c r="K1923" s="125">
        <v>9</v>
      </c>
    </row>
    <row r="1924" spans="1:11" x14ac:dyDescent="0.25">
      <c r="A1924" s="37" t="str">
        <f t="shared" si="14"/>
        <v>NHS111PS-202324-H2</v>
      </c>
      <c r="B1924" s="37" t="str">
        <f>VLOOKUP($A1924,Refs!$J$2:$K$15,2,FALSE)</f>
        <v>Oct'23 to Mar'24</v>
      </c>
      <c r="C1924" t="s">
        <v>538</v>
      </c>
      <c r="D1924" t="s">
        <v>18</v>
      </c>
      <c r="E1924" t="s">
        <v>511</v>
      </c>
      <c r="F1924" t="s">
        <v>10</v>
      </c>
      <c r="G1924" t="s">
        <v>513</v>
      </c>
      <c r="H1924" t="s">
        <v>51</v>
      </c>
      <c r="I1924" t="s">
        <v>184</v>
      </c>
      <c r="J1924">
        <v>1</v>
      </c>
      <c r="K1924" s="125">
        <v>16148</v>
      </c>
    </row>
    <row r="1925" spans="1:11" x14ac:dyDescent="0.25">
      <c r="A1925" s="37" t="str">
        <f t="shared" si="14"/>
        <v>NHS111PS-202324-H2</v>
      </c>
      <c r="B1925" s="37" t="str">
        <f>VLOOKUP($A1925,Refs!$J$2:$K$15,2,FALSE)</f>
        <v>Oct'23 to Mar'24</v>
      </c>
      <c r="C1925" t="s">
        <v>538</v>
      </c>
      <c r="D1925" t="s">
        <v>18</v>
      </c>
      <c r="E1925" t="s">
        <v>511</v>
      </c>
      <c r="F1925" t="s">
        <v>10</v>
      </c>
      <c r="G1925" t="s">
        <v>513</v>
      </c>
      <c r="H1925" t="s">
        <v>51</v>
      </c>
      <c r="I1925" t="s">
        <v>184</v>
      </c>
      <c r="J1925">
        <v>2</v>
      </c>
      <c r="K1925" s="125">
        <v>950</v>
      </c>
    </row>
    <row r="1926" spans="1:11" x14ac:dyDescent="0.25">
      <c r="A1926" s="37" t="str">
        <f t="shared" si="14"/>
        <v>NHS111PS-202324-H2</v>
      </c>
      <c r="B1926" s="37" t="str">
        <f>VLOOKUP($A1926,Refs!$J$2:$K$15,2,FALSE)</f>
        <v>Oct'23 to Mar'24</v>
      </c>
      <c r="C1926" t="s">
        <v>538</v>
      </c>
      <c r="D1926" t="s">
        <v>18</v>
      </c>
      <c r="E1926" t="s">
        <v>511</v>
      </c>
      <c r="F1926" t="s">
        <v>10</v>
      </c>
      <c r="G1926" t="s">
        <v>513</v>
      </c>
      <c r="H1926" t="s">
        <v>51</v>
      </c>
      <c r="I1926" t="s">
        <v>184</v>
      </c>
      <c r="J1926" t="s">
        <v>495</v>
      </c>
      <c r="K1926" s="125">
        <v>577</v>
      </c>
    </row>
    <row r="1927" spans="1:11" x14ac:dyDescent="0.25">
      <c r="A1927" s="37" t="str">
        <f t="shared" si="14"/>
        <v>NHS111PS-202324-H2</v>
      </c>
      <c r="B1927" s="37" t="str">
        <f>VLOOKUP($A1927,Refs!$J$2:$K$15,2,FALSE)</f>
        <v>Oct'23 to Mar'24</v>
      </c>
      <c r="C1927" t="s">
        <v>538</v>
      </c>
      <c r="D1927" t="s">
        <v>18</v>
      </c>
      <c r="E1927" t="s">
        <v>511</v>
      </c>
      <c r="F1927" t="s">
        <v>10</v>
      </c>
      <c r="G1927" t="s">
        <v>513</v>
      </c>
      <c r="H1927" t="s">
        <v>51</v>
      </c>
      <c r="I1927" t="s">
        <v>184</v>
      </c>
      <c r="J1927" t="s">
        <v>496</v>
      </c>
      <c r="K1927" s="125">
        <v>171</v>
      </c>
    </row>
    <row r="1928" spans="1:11" x14ac:dyDescent="0.25">
      <c r="A1928" s="37" t="str">
        <f t="shared" si="14"/>
        <v>NHS111PS-202324-H2</v>
      </c>
      <c r="B1928" s="37" t="str">
        <f>VLOOKUP($A1928,Refs!$J$2:$K$15,2,FALSE)</f>
        <v>Oct'23 to Mar'24</v>
      </c>
      <c r="C1928" t="s">
        <v>538</v>
      </c>
      <c r="D1928" t="s">
        <v>18</v>
      </c>
      <c r="E1928" t="s">
        <v>511</v>
      </c>
      <c r="F1928" t="s">
        <v>10</v>
      </c>
      <c r="G1928" t="s">
        <v>513</v>
      </c>
      <c r="H1928" t="s">
        <v>51</v>
      </c>
      <c r="I1928" t="s">
        <v>184</v>
      </c>
      <c r="J1928" t="s">
        <v>497</v>
      </c>
      <c r="K1928" s="125">
        <v>62</v>
      </c>
    </row>
    <row r="1929" spans="1:11" x14ac:dyDescent="0.25">
      <c r="A1929" s="37" t="str">
        <f t="shared" si="14"/>
        <v>NHS111PS-202324-H2</v>
      </c>
      <c r="B1929" s="37" t="str">
        <f>VLOOKUP($A1929,Refs!$J$2:$K$15,2,FALSE)</f>
        <v>Oct'23 to Mar'24</v>
      </c>
      <c r="C1929" t="s">
        <v>538</v>
      </c>
      <c r="D1929" t="s">
        <v>18</v>
      </c>
      <c r="E1929" t="s">
        <v>511</v>
      </c>
      <c r="F1929" t="s">
        <v>10</v>
      </c>
      <c r="G1929" t="s">
        <v>513</v>
      </c>
      <c r="H1929" t="s">
        <v>51</v>
      </c>
      <c r="I1929" t="s">
        <v>184</v>
      </c>
      <c r="J1929" t="s">
        <v>498</v>
      </c>
      <c r="K1929" s="125">
        <v>63</v>
      </c>
    </row>
    <row r="1930" spans="1:11" x14ac:dyDescent="0.25">
      <c r="A1930" s="37" t="str">
        <f t="shared" si="14"/>
        <v>NHS111PS-202324-H2</v>
      </c>
      <c r="B1930" s="37" t="str">
        <f>VLOOKUP($A1930,Refs!$J$2:$K$15,2,FALSE)</f>
        <v>Oct'23 to Mar'24</v>
      </c>
      <c r="C1930" t="s">
        <v>538</v>
      </c>
      <c r="D1930" t="s">
        <v>18</v>
      </c>
      <c r="E1930" t="s">
        <v>511</v>
      </c>
      <c r="F1930" t="s">
        <v>10</v>
      </c>
      <c r="G1930" t="s">
        <v>513</v>
      </c>
      <c r="H1930" t="s">
        <v>51</v>
      </c>
      <c r="I1930" t="s">
        <v>184</v>
      </c>
      <c r="J1930" t="s">
        <v>499</v>
      </c>
      <c r="K1930" s="125">
        <v>77</v>
      </c>
    </row>
    <row r="1931" spans="1:11" x14ac:dyDescent="0.25">
      <c r="A1931" s="37" t="str">
        <f t="shared" si="14"/>
        <v>NHS111PS-202324-H2</v>
      </c>
      <c r="B1931" s="37" t="str">
        <f>VLOOKUP($A1931,Refs!$J$2:$K$15,2,FALSE)</f>
        <v>Oct'23 to Mar'24</v>
      </c>
      <c r="C1931" t="s">
        <v>538</v>
      </c>
      <c r="D1931" t="s">
        <v>18</v>
      </c>
      <c r="E1931" t="s">
        <v>511</v>
      </c>
      <c r="F1931" t="s">
        <v>10</v>
      </c>
      <c r="G1931" t="s">
        <v>513</v>
      </c>
      <c r="H1931" t="s">
        <v>51</v>
      </c>
      <c r="I1931" t="s">
        <v>184</v>
      </c>
      <c r="J1931" t="s">
        <v>500</v>
      </c>
      <c r="K1931" s="125">
        <v>0</v>
      </c>
    </row>
    <row r="1932" spans="1:11" x14ac:dyDescent="0.25">
      <c r="A1932" s="37" t="str">
        <f t="shared" si="14"/>
        <v>NHS111PS-202324-H2</v>
      </c>
      <c r="B1932" s="37" t="str">
        <f>VLOOKUP($A1932,Refs!$J$2:$K$15,2,FALSE)</f>
        <v>Oct'23 to Mar'24</v>
      </c>
      <c r="C1932" t="s">
        <v>538</v>
      </c>
      <c r="D1932" t="s">
        <v>18</v>
      </c>
      <c r="E1932" t="s">
        <v>511</v>
      </c>
      <c r="F1932" t="s">
        <v>10</v>
      </c>
      <c r="G1932" t="s">
        <v>513</v>
      </c>
      <c r="H1932" t="s">
        <v>51</v>
      </c>
      <c r="I1932" t="s">
        <v>184</v>
      </c>
      <c r="J1932" t="s">
        <v>501</v>
      </c>
      <c r="K1932" s="125">
        <v>297</v>
      </c>
    </row>
    <row r="1933" spans="1:11" x14ac:dyDescent="0.25">
      <c r="A1933" s="37" t="str">
        <f t="shared" si="14"/>
        <v>NHS111PS-202324-H2</v>
      </c>
      <c r="B1933" s="37" t="str">
        <f>VLOOKUP($A1933,Refs!$J$2:$K$15,2,FALSE)</f>
        <v>Oct'23 to Mar'24</v>
      </c>
      <c r="C1933" t="s">
        <v>538</v>
      </c>
      <c r="D1933" t="s">
        <v>18</v>
      </c>
      <c r="E1933" t="s">
        <v>511</v>
      </c>
      <c r="F1933" t="s">
        <v>10</v>
      </c>
      <c r="G1933" t="s">
        <v>513</v>
      </c>
      <c r="H1933" t="s">
        <v>51</v>
      </c>
      <c r="I1933" t="s">
        <v>184</v>
      </c>
      <c r="J1933" t="s">
        <v>502</v>
      </c>
      <c r="K1933" s="125">
        <v>125</v>
      </c>
    </row>
    <row r="1934" spans="1:11" x14ac:dyDescent="0.25">
      <c r="A1934" s="37" t="str">
        <f t="shared" si="14"/>
        <v>NHS111PS-202324-H2</v>
      </c>
      <c r="B1934" s="37" t="str">
        <f>VLOOKUP($A1934,Refs!$J$2:$K$15,2,FALSE)</f>
        <v>Oct'23 to Mar'24</v>
      </c>
      <c r="C1934" t="s">
        <v>538</v>
      </c>
      <c r="D1934" t="s">
        <v>18</v>
      </c>
      <c r="E1934" t="s">
        <v>511</v>
      </c>
      <c r="F1934" t="s">
        <v>10</v>
      </c>
      <c r="G1934" t="s">
        <v>513</v>
      </c>
      <c r="H1934" t="s">
        <v>51</v>
      </c>
      <c r="I1934" t="s">
        <v>184</v>
      </c>
      <c r="J1934" t="s">
        <v>503</v>
      </c>
      <c r="K1934" s="125">
        <v>99</v>
      </c>
    </row>
    <row r="1935" spans="1:11" x14ac:dyDescent="0.25">
      <c r="A1935" s="37" t="str">
        <f t="shared" si="14"/>
        <v>NHS111PS-202324-H2</v>
      </c>
      <c r="B1935" s="37" t="str">
        <f>VLOOKUP($A1935,Refs!$J$2:$K$15,2,FALSE)</f>
        <v>Oct'23 to Mar'24</v>
      </c>
      <c r="C1935" t="s">
        <v>538</v>
      </c>
      <c r="D1935" t="s">
        <v>18</v>
      </c>
      <c r="E1935" t="s">
        <v>511</v>
      </c>
      <c r="F1935" t="s">
        <v>10</v>
      </c>
      <c r="G1935" t="s">
        <v>513</v>
      </c>
      <c r="H1935" t="s">
        <v>51</v>
      </c>
      <c r="I1935" t="s">
        <v>184</v>
      </c>
      <c r="J1935" t="s">
        <v>504</v>
      </c>
      <c r="K1935" s="125">
        <v>228</v>
      </c>
    </row>
    <row r="1936" spans="1:11" x14ac:dyDescent="0.25">
      <c r="A1936" s="37" t="str">
        <f t="shared" si="14"/>
        <v>NHS111PS-202324-H2</v>
      </c>
      <c r="B1936" s="37" t="str">
        <f>VLOOKUP($A1936,Refs!$J$2:$K$15,2,FALSE)</f>
        <v>Oct'23 to Mar'24</v>
      </c>
      <c r="C1936" t="s">
        <v>538</v>
      </c>
      <c r="D1936" t="s">
        <v>18</v>
      </c>
      <c r="E1936" t="s">
        <v>511</v>
      </c>
      <c r="F1936" t="s">
        <v>10</v>
      </c>
      <c r="G1936" t="s">
        <v>513</v>
      </c>
      <c r="H1936" t="s">
        <v>51</v>
      </c>
      <c r="I1936" t="s">
        <v>184</v>
      </c>
      <c r="J1936" t="s">
        <v>505</v>
      </c>
      <c r="K1936" s="125">
        <v>54</v>
      </c>
    </row>
    <row r="1937" spans="1:11" x14ac:dyDescent="0.25">
      <c r="A1937" s="37" t="str">
        <f t="shared" si="14"/>
        <v>NHS111PS-202324-H2</v>
      </c>
      <c r="B1937" s="37" t="str">
        <f>VLOOKUP($A1937,Refs!$J$2:$K$15,2,FALSE)</f>
        <v>Oct'23 to Mar'24</v>
      </c>
      <c r="C1937" t="s">
        <v>538</v>
      </c>
      <c r="D1937" t="s">
        <v>18</v>
      </c>
      <c r="E1937" t="s">
        <v>511</v>
      </c>
      <c r="F1937" t="s">
        <v>10</v>
      </c>
      <c r="G1937" t="s">
        <v>513</v>
      </c>
      <c r="H1937" t="s">
        <v>51</v>
      </c>
      <c r="I1937" t="s">
        <v>184</v>
      </c>
      <c r="J1937" t="s">
        <v>506</v>
      </c>
      <c r="K1937" s="125">
        <v>61</v>
      </c>
    </row>
    <row r="1938" spans="1:11" x14ac:dyDescent="0.25">
      <c r="A1938" s="37" t="str">
        <f t="shared" si="14"/>
        <v>NHS111PS-202324-H2</v>
      </c>
      <c r="B1938" s="37" t="str">
        <f>VLOOKUP($A1938,Refs!$J$2:$K$15,2,FALSE)</f>
        <v>Oct'23 to Mar'24</v>
      </c>
      <c r="C1938" t="s">
        <v>538</v>
      </c>
      <c r="D1938" t="s">
        <v>18</v>
      </c>
      <c r="E1938" t="s">
        <v>511</v>
      </c>
      <c r="F1938" t="s">
        <v>10</v>
      </c>
      <c r="G1938" t="s">
        <v>513</v>
      </c>
      <c r="H1938" t="s">
        <v>51</v>
      </c>
      <c r="I1938" t="s">
        <v>184</v>
      </c>
      <c r="J1938" t="s">
        <v>507</v>
      </c>
      <c r="K1938" s="125">
        <v>78</v>
      </c>
    </row>
    <row r="1939" spans="1:11" x14ac:dyDescent="0.25">
      <c r="A1939" s="37" t="str">
        <f t="shared" si="14"/>
        <v>NHS111PS-202324-H2</v>
      </c>
      <c r="B1939" s="37" t="str">
        <f>VLOOKUP($A1939,Refs!$J$2:$K$15,2,FALSE)</f>
        <v>Oct'23 to Mar'24</v>
      </c>
      <c r="C1939" t="s">
        <v>538</v>
      </c>
      <c r="D1939" t="s">
        <v>18</v>
      </c>
      <c r="E1939" t="s">
        <v>511</v>
      </c>
      <c r="F1939" t="s">
        <v>10</v>
      </c>
      <c r="G1939" t="s">
        <v>513</v>
      </c>
      <c r="H1939" t="s">
        <v>51</v>
      </c>
      <c r="I1939" t="s">
        <v>184</v>
      </c>
      <c r="J1939" t="s">
        <v>508</v>
      </c>
      <c r="K1939" s="125">
        <v>8</v>
      </c>
    </row>
    <row r="1940" spans="1:11" x14ac:dyDescent="0.25">
      <c r="A1940" s="37" t="str">
        <f t="shared" si="14"/>
        <v>NHS111PS-202324-H2</v>
      </c>
      <c r="B1940" s="37" t="str">
        <f>VLOOKUP($A1940,Refs!$J$2:$K$15,2,FALSE)</f>
        <v>Oct'23 to Mar'24</v>
      </c>
      <c r="C1940" t="s">
        <v>538</v>
      </c>
      <c r="D1940" t="s">
        <v>8</v>
      </c>
      <c r="E1940" t="s">
        <v>493</v>
      </c>
      <c r="F1940" t="s">
        <v>10</v>
      </c>
      <c r="G1940" t="s">
        <v>513</v>
      </c>
      <c r="H1940" t="s">
        <v>295</v>
      </c>
      <c r="I1940" t="s">
        <v>98</v>
      </c>
      <c r="J1940">
        <v>1</v>
      </c>
      <c r="K1940" s="125">
        <v>17190</v>
      </c>
    </row>
    <row r="1941" spans="1:11" x14ac:dyDescent="0.25">
      <c r="A1941" s="37" t="str">
        <f t="shared" si="14"/>
        <v>NHS111PS-202324-H2</v>
      </c>
      <c r="B1941" s="37" t="str">
        <f>VLOOKUP($A1941,Refs!$J$2:$K$15,2,FALSE)</f>
        <v>Oct'23 to Mar'24</v>
      </c>
      <c r="C1941" t="s">
        <v>538</v>
      </c>
      <c r="D1941" t="s">
        <v>8</v>
      </c>
      <c r="E1941" t="s">
        <v>493</v>
      </c>
      <c r="F1941" t="s">
        <v>10</v>
      </c>
      <c r="G1941" t="s">
        <v>513</v>
      </c>
      <c r="H1941" t="s">
        <v>295</v>
      </c>
      <c r="I1941" t="s">
        <v>98</v>
      </c>
      <c r="J1941">
        <v>2</v>
      </c>
      <c r="K1941" s="125">
        <v>1019</v>
      </c>
    </row>
    <row r="1942" spans="1:11" x14ac:dyDescent="0.25">
      <c r="A1942" s="37" t="str">
        <f t="shared" si="14"/>
        <v>NHS111PS-202324-H2</v>
      </c>
      <c r="B1942" s="37" t="str">
        <f>VLOOKUP($A1942,Refs!$J$2:$K$15,2,FALSE)</f>
        <v>Oct'23 to Mar'24</v>
      </c>
      <c r="C1942" t="s">
        <v>538</v>
      </c>
      <c r="D1942" t="s">
        <v>8</v>
      </c>
      <c r="E1942" t="s">
        <v>493</v>
      </c>
      <c r="F1942" t="s">
        <v>10</v>
      </c>
      <c r="G1942" t="s">
        <v>513</v>
      </c>
      <c r="H1942" t="s">
        <v>295</v>
      </c>
      <c r="I1942" t="s">
        <v>98</v>
      </c>
      <c r="J1942" t="s">
        <v>495</v>
      </c>
      <c r="K1942" s="125">
        <v>598</v>
      </c>
    </row>
    <row r="1943" spans="1:11" x14ac:dyDescent="0.25">
      <c r="A1943" s="37" t="str">
        <f t="shared" si="14"/>
        <v>NHS111PS-202324-H2</v>
      </c>
      <c r="B1943" s="37" t="str">
        <f>VLOOKUP($A1943,Refs!$J$2:$K$15,2,FALSE)</f>
        <v>Oct'23 to Mar'24</v>
      </c>
      <c r="C1943" t="s">
        <v>538</v>
      </c>
      <c r="D1943" t="s">
        <v>8</v>
      </c>
      <c r="E1943" t="s">
        <v>493</v>
      </c>
      <c r="F1943" t="s">
        <v>10</v>
      </c>
      <c r="G1943" t="s">
        <v>513</v>
      </c>
      <c r="H1943" t="s">
        <v>295</v>
      </c>
      <c r="I1943" t="s">
        <v>98</v>
      </c>
      <c r="J1943" t="s">
        <v>496</v>
      </c>
      <c r="K1943" s="125">
        <v>176</v>
      </c>
    </row>
    <row r="1944" spans="1:11" x14ac:dyDescent="0.25">
      <c r="A1944" s="37" t="str">
        <f t="shared" si="14"/>
        <v>NHS111PS-202324-H2</v>
      </c>
      <c r="B1944" s="37" t="str">
        <f>VLOOKUP($A1944,Refs!$J$2:$K$15,2,FALSE)</f>
        <v>Oct'23 to Mar'24</v>
      </c>
      <c r="C1944" t="s">
        <v>538</v>
      </c>
      <c r="D1944" t="s">
        <v>8</v>
      </c>
      <c r="E1944" t="s">
        <v>493</v>
      </c>
      <c r="F1944" t="s">
        <v>10</v>
      </c>
      <c r="G1944" t="s">
        <v>513</v>
      </c>
      <c r="H1944" t="s">
        <v>295</v>
      </c>
      <c r="I1944" t="s">
        <v>98</v>
      </c>
      <c r="J1944" t="s">
        <v>497</v>
      </c>
      <c r="K1944" s="125">
        <v>77</v>
      </c>
    </row>
    <row r="1945" spans="1:11" x14ac:dyDescent="0.25">
      <c r="A1945" s="37" t="str">
        <f t="shared" si="14"/>
        <v>NHS111PS-202324-H2</v>
      </c>
      <c r="B1945" s="37" t="str">
        <f>VLOOKUP($A1945,Refs!$J$2:$K$15,2,FALSE)</f>
        <v>Oct'23 to Mar'24</v>
      </c>
      <c r="C1945" t="s">
        <v>538</v>
      </c>
      <c r="D1945" t="s">
        <v>8</v>
      </c>
      <c r="E1945" t="s">
        <v>493</v>
      </c>
      <c r="F1945" t="s">
        <v>10</v>
      </c>
      <c r="G1945" t="s">
        <v>513</v>
      </c>
      <c r="H1945" t="s">
        <v>295</v>
      </c>
      <c r="I1945" t="s">
        <v>98</v>
      </c>
      <c r="J1945" t="s">
        <v>498</v>
      </c>
      <c r="K1945" s="125">
        <v>77</v>
      </c>
    </row>
    <row r="1946" spans="1:11" x14ac:dyDescent="0.25">
      <c r="A1946" s="37" t="str">
        <f t="shared" si="14"/>
        <v>NHS111PS-202324-H2</v>
      </c>
      <c r="B1946" s="37" t="str">
        <f>VLOOKUP($A1946,Refs!$J$2:$K$15,2,FALSE)</f>
        <v>Oct'23 to Mar'24</v>
      </c>
      <c r="C1946" t="s">
        <v>538</v>
      </c>
      <c r="D1946" t="s">
        <v>8</v>
      </c>
      <c r="E1946" t="s">
        <v>493</v>
      </c>
      <c r="F1946" t="s">
        <v>10</v>
      </c>
      <c r="G1946" t="s">
        <v>513</v>
      </c>
      <c r="H1946" t="s">
        <v>295</v>
      </c>
      <c r="I1946" t="s">
        <v>98</v>
      </c>
      <c r="J1946" t="s">
        <v>499</v>
      </c>
      <c r="K1946" s="125">
        <v>91</v>
      </c>
    </row>
    <row r="1947" spans="1:11" x14ac:dyDescent="0.25">
      <c r="A1947" s="37" t="str">
        <f t="shared" si="14"/>
        <v>NHS111PS-202324-H2</v>
      </c>
      <c r="B1947" s="37" t="str">
        <f>VLOOKUP($A1947,Refs!$J$2:$K$15,2,FALSE)</f>
        <v>Oct'23 to Mar'24</v>
      </c>
      <c r="C1947" t="s">
        <v>538</v>
      </c>
      <c r="D1947" t="s">
        <v>8</v>
      </c>
      <c r="E1947" t="s">
        <v>493</v>
      </c>
      <c r="F1947" t="s">
        <v>10</v>
      </c>
      <c r="G1947" t="s">
        <v>513</v>
      </c>
      <c r="H1947" t="s">
        <v>295</v>
      </c>
      <c r="I1947" t="s">
        <v>98</v>
      </c>
      <c r="J1947" t="s">
        <v>500</v>
      </c>
      <c r="K1947" s="125">
        <v>0</v>
      </c>
    </row>
    <row r="1948" spans="1:11" x14ac:dyDescent="0.25">
      <c r="A1948" s="37" t="str">
        <f t="shared" si="14"/>
        <v>NHS111PS-202324-H2</v>
      </c>
      <c r="B1948" s="37" t="str">
        <f>VLOOKUP($A1948,Refs!$J$2:$K$15,2,FALSE)</f>
        <v>Oct'23 to Mar'24</v>
      </c>
      <c r="C1948" t="s">
        <v>538</v>
      </c>
      <c r="D1948" t="s">
        <v>8</v>
      </c>
      <c r="E1948" t="s">
        <v>493</v>
      </c>
      <c r="F1948" t="s">
        <v>10</v>
      </c>
      <c r="G1948" t="s">
        <v>513</v>
      </c>
      <c r="H1948" t="s">
        <v>295</v>
      </c>
      <c r="I1948" t="s">
        <v>98</v>
      </c>
      <c r="J1948" t="s">
        <v>501</v>
      </c>
      <c r="K1948" s="125">
        <v>248</v>
      </c>
    </row>
    <row r="1949" spans="1:11" x14ac:dyDescent="0.25">
      <c r="A1949" s="37" t="str">
        <f t="shared" si="14"/>
        <v>NHS111PS-202324-H2</v>
      </c>
      <c r="B1949" s="37" t="str">
        <f>VLOOKUP($A1949,Refs!$J$2:$K$15,2,FALSE)</f>
        <v>Oct'23 to Mar'24</v>
      </c>
      <c r="C1949" t="s">
        <v>538</v>
      </c>
      <c r="D1949" t="s">
        <v>8</v>
      </c>
      <c r="E1949" t="s">
        <v>493</v>
      </c>
      <c r="F1949" t="s">
        <v>10</v>
      </c>
      <c r="G1949" t="s">
        <v>513</v>
      </c>
      <c r="H1949" t="s">
        <v>295</v>
      </c>
      <c r="I1949" t="s">
        <v>98</v>
      </c>
      <c r="J1949" t="s">
        <v>502</v>
      </c>
      <c r="K1949" s="125">
        <v>178</v>
      </c>
    </row>
    <row r="1950" spans="1:11" x14ac:dyDescent="0.25">
      <c r="A1950" s="37" t="str">
        <f t="shared" si="14"/>
        <v>NHS111PS-202324-H2</v>
      </c>
      <c r="B1950" s="37" t="str">
        <f>VLOOKUP($A1950,Refs!$J$2:$K$15,2,FALSE)</f>
        <v>Oct'23 to Mar'24</v>
      </c>
      <c r="C1950" t="s">
        <v>538</v>
      </c>
      <c r="D1950" t="s">
        <v>8</v>
      </c>
      <c r="E1950" t="s">
        <v>493</v>
      </c>
      <c r="F1950" t="s">
        <v>10</v>
      </c>
      <c r="G1950" t="s">
        <v>513</v>
      </c>
      <c r="H1950" t="s">
        <v>295</v>
      </c>
      <c r="I1950" t="s">
        <v>98</v>
      </c>
      <c r="J1950" t="s">
        <v>503</v>
      </c>
      <c r="K1950" s="125">
        <v>131</v>
      </c>
    </row>
    <row r="1951" spans="1:11" x14ac:dyDescent="0.25">
      <c r="A1951" s="37" t="str">
        <f t="shared" si="14"/>
        <v>NHS111PS-202324-H2</v>
      </c>
      <c r="B1951" s="37" t="str">
        <f>VLOOKUP($A1951,Refs!$J$2:$K$15,2,FALSE)</f>
        <v>Oct'23 to Mar'24</v>
      </c>
      <c r="C1951" t="s">
        <v>538</v>
      </c>
      <c r="D1951" t="s">
        <v>8</v>
      </c>
      <c r="E1951" t="s">
        <v>493</v>
      </c>
      <c r="F1951" t="s">
        <v>10</v>
      </c>
      <c r="G1951" t="s">
        <v>513</v>
      </c>
      <c r="H1951" t="s">
        <v>295</v>
      </c>
      <c r="I1951" t="s">
        <v>98</v>
      </c>
      <c r="J1951" t="s">
        <v>504</v>
      </c>
      <c r="K1951" s="125">
        <v>295</v>
      </c>
    </row>
    <row r="1952" spans="1:11" x14ac:dyDescent="0.25">
      <c r="A1952" s="37" t="str">
        <f t="shared" si="14"/>
        <v>NHS111PS-202324-H2</v>
      </c>
      <c r="B1952" s="37" t="str">
        <f>VLOOKUP($A1952,Refs!$J$2:$K$15,2,FALSE)</f>
        <v>Oct'23 to Mar'24</v>
      </c>
      <c r="C1952" t="s">
        <v>538</v>
      </c>
      <c r="D1952" t="s">
        <v>8</v>
      </c>
      <c r="E1952" t="s">
        <v>493</v>
      </c>
      <c r="F1952" t="s">
        <v>10</v>
      </c>
      <c r="G1952" t="s">
        <v>513</v>
      </c>
      <c r="H1952" t="s">
        <v>295</v>
      </c>
      <c r="I1952" t="s">
        <v>98</v>
      </c>
      <c r="J1952" t="s">
        <v>505</v>
      </c>
      <c r="K1952" s="125">
        <v>49</v>
      </c>
    </row>
    <row r="1953" spans="1:11" x14ac:dyDescent="0.25">
      <c r="A1953" s="37" t="str">
        <f t="shared" si="14"/>
        <v>NHS111PS-202324-H2</v>
      </c>
      <c r="B1953" s="37" t="str">
        <f>VLOOKUP($A1953,Refs!$J$2:$K$15,2,FALSE)</f>
        <v>Oct'23 to Mar'24</v>
      </c>
      <c r="C1953" t="s">
        <v>538</v>
      </c>
      <c r="D1953" t="s">
        <v>8</v>
      </c>
      <c r="E1953" t="s">
        <v>493</v>
      </c>
      <c r="F1953" t="s">
        <v>10</v>
      </c>
      <c r="G1953" t="s">
        <v>513</v>
      </c>
      <c r="H1953" t="s">
        <v>295</v>
      </c>
      <c r="I1953" t="s">
        <v>98</v>
      </c>
      <c r="J1953" t="s">
        <v>506</v>
      </c>
      <c r="K1953" s="125">
        <v>41</v>
      </c>
    </row>
    <row r="1954" spans="1:11" x14ac:dyDescent="0.25">
      <c r="A1954" s="37" t="str">
        <f t="shared" si="14"/>
        <v>NHS111PS-202324-H2</v>
      </c>
      <c r="B1954" s="37" t="str">
        <f>VLOOKUP($A1954,Refs!$J$2:$K$15,2,FALSE)</f>
        <v>Oct'23 to Mar'24</v>
      </c>
      <c r="C1954" t="s">
        <v>538</v>
      </c>
      <c r="D1954" t="s">
        <v>8</v>
      </c>
      <c r="E1954" t="s">
        <v>493</v>
      </c>
      <c r="F1954" t="s">
        <v>10</v>
      </c>
      <c r="G1954" t="s">
        <v>513</v>
      </c>
      <c r="H1954" t="s">
        <v>295</v>
      </c>
      <c r="I1954" t="s">
        <v>98</v>
      </c>
      <c r="J1954" t="s">
        <v>507</v>
      </c>
      <c r="K1954" s="125">
        <v>72</v>
      </c>
    </row>
    <row r="1955" spans="1:11" x14ac:dyDescent="0.25">
      <c r="A1955" s="37" t="str">
        <f t="shared" si="14"/>
        <v>NHS111PS-202324-H2</v>
      </c>
      <c r="B1955" s="37" t="str">
        <f>VLOOKUP($A1955,Refs!$J$2:$K$15,2,FALSE)</f>
        <v>Oct'23 to Mar'24</v>
      </c>
      <c r="C1955" t="s">
        <v>538</v>
      </c>
      <c r="D1955" t="s">
        <v>8</v>
      </c>
      <c r="E1955" t="s">
        <v>493</v>
      </c>
      <c r="F1955" t="s">
        <v>10</v>
      </c>
      <c r="G1955" t="s">
        <v>513</v>
      </c>
      <c r="H1955" t="s">
        <v>295</v>
      </c>
      <c r="I1955" t="s">
        <v>98</v>
      </c>
      <c r="J1955" t="s">
        <v>508</v>
      </c>
      <c r="K1955" s="125">
        <v>5</v>
      </c>
    </row>
    <row r="1956" spans="1:11" x14ac:dyDescent="0.25">
      <c r="A1956" s="37" t="str">
        <f t="shared" si="14"/>
        <v>NHS111PS-202324-H2</v>
      </c>
      <c r="B1956" s="37" t="str">
        <f>VLOOKUP($A1956,Refs!$J$2:$K$15,2,FALSE)</f>
        <v>Oct'23 to Mar'24</v>
      </c>
      <c r="C1956" t="s">
        <v>538</v>
      </c>
      <c r="D1956" t="s">
        <v>18</v>
      </c>
      <c r="E1956" t="s">
        <v>511</v>
      </c>
      <c r="F1956" t="s">
        <v>10</v>
      </c>
      <c r="G1956" t="s">
        <v>513</v>
      </c>
      <c r="H1956" t="s">
        <v>453</v>
      </c>
      <c r="I1956" t="s">
        <v>454</v>
      </c>
      <c r="J1956">
        <v>1</v>
      </c>
      <c r="K1956" s="125">
        <v>13017</v>
      </c>
    </row>
    <row r="1957" spans="1:11" x14ac:dyDescent="0.25">
      <c r="A1957" s="37" t="str">
        <f t="shared" si="14"/>
        <v>NHS111PS-202324-H2</v>
      </c>
      <c r="B1957" s="37" t="str">
        <f>VLOOKUP($A1957,Refs!$J$2:$K$15,2,FALSE)</f>
        <v>Oct'23 to Mar'24</v>
      </c>
      <c r="C1957" t="s">
        <v>538</v>
      </c>
      <c r="D1957" t="s">
        <v>18</v>
      </c>
      <c r="E1957" t="s">
        <v>511</v>
      </c>
      <c r="F1957" t="s">
        <v>10</v>
      </c>
      <c r="G1957" t="s">
        <v>513</v>
      </c>
      <c r="H1957" t="s">
        <v>453</v>
      </c>
      <c r="I1957" t="s">
        <v>454</v>
      </c>
      <c r="J1957">
        <v>2</v>
      </c>
      <c r="K1957" s="125">
        <v>882</v>
      </c>
    </row>
    <row r="1958" spans="1:11" x14ac:dyDescent="0.25">
      <c r="A1958" s="37" t="str">
        <f t="shared" si="14"/>
        <v>NHS111PS-202324-H2</v>
      </c>
      <c r="B1958" s="37" t="str">
        <f>VLOOKUP($A1958,Refs!$J$2:$K$15,2,FALSE)</f>
        <v>Oct'23 to Mar'24</v>
      </c>
      <c r="C1958" t="s">
        <v>538</v>
      </c>
      <c r="D1958" t="s">
        <v>18</v>
      </c>
      <c r="E1958" t="s">
        <v>511</v>
      </c>
      <c r="F1958" t="s">
        <v>10</v>
      </c>
      <c r="G1958" t="s">
        <v>513</v>
      </c>
      <c r="H1958" t="s">
        <v>453</v>
      </c>
      <c r="I1958" t="s">
        <v>454</v>
      </c>
      <c r="J1958" t="s">
        <v>495</v>
      </c>
      <c r="K1958" s="125">
        <v>567</v>
      </c>
    </row>
    <row r="1959" spans="1:11" x14ac:dyDescent="0.25">
      <c r="A1959" s="37" t="str">
        <f t="shared" si="14"/>
        <v>NHS111PS-202324-H2</v>
      </c>
      <c r="B1959" s="37" t="str">
        <f>VLOOKUP($A1959,Refs!$J$2:$K$15,2,FALSE)</f>
        <v>Oct'23 to Mar'24</v>
      </c>
      <c r="C1959" t="s">
        <v>538</v>
      </c>
      <c r="D1959" t="s">
        <v>18</v>
      </c>
      <c r="E1959" t="s">
        <v>511</v>
      </c>
      <c r="F1959" t="s">
        <v>10</v>
      </c>
      <c r="G1959" t="s">
        <v>513</v>
      </c>
      <c r="H1959" t="s">
        <v>453</v>
      </c>
      <c r="I1959" t="s">
        <v>454</v>
      </c>
      <c r="J1959" t="s">
        <v>496</v>
      </c>
      <c r="K1959" s="125">
        <v>146</v>
      </c>
    </row>
    <row r="1960" spans="1:11" x14ac:dyDescent="0.25">
      <c r="A1960" s="37" t="str">
        <f t="shared" si="14"/>
        <v>NHS111PS-202324-H2</v>
      </c>
      <c r="B1960" s="37" t="str">
        <f>VLOOKUP($A1960,Refs!$J$2:$K$15,2,FALSE)</f>
        <v>Oct'23 to Mar'24</v>
      </c>
      <c r="C1960" t="s">
        <v>538</v>
      </c>
      <c r="D1960" t="s">
        <v>18</v>
      </c>
      <c r="E1960" t="s">
        <v>511</v>
      </c>
      <c r="F1960" t="s">
        <v>10</v>
      </c>
      <c r="G1960" t="s">
        <v>513</v>
      </c>
      <c r="H1960" t="s">
        <v>453</v>
      </c>
      <c r="I1960" t="s">
        <v>454</v>
      </c>
      <c r="J1960" t="s">
        <v>497</v>
      </c>
      <c r="K1960" s="125">
        <v>61</v>
      </c>
    </row>
    <row r="1961" spans="1:11" x14ac:dyDescent="0.25">
      <c r="A1961" s="37" t="str">
        <f t="shared" si="14"/>
        <v>NHS111PS-202324-H2</v>
      </c>
      <c r="B1961" s="37" t="str">
        <f>VLOOKUP($A1961,Refs!$J$2:$K$15,2,FALSE)</f>
        <v>Oct'23 to Mar'24</v>
      </c>
      <c r="C1961" t="s">
        <v>538</v>
      </c>
      <c r="D1961" t="s">
        <v>18</v>
      </c>
      <c r="E1961" t="s">
        <v>511</v>
      </c>
      <c r="F1961" t="s">
        <v>10</v>
      </c>
      <c r="G1961" t="s">
        <v>513</v>
      </c>
      <c r="H1961" t="s">
        <v>453</v>
      </c>
      <c r="I1961" t="s">
        <v>454</v>
      </c>
      <c r="J1961" t="s">
        <v>498</v>
      </c>
      <c r="K1961" s="125">
        <v>45</v>
      </c>
    </row>
    <row r="1962" spans="1:11" x14ac:dyDescent="0.25">
      <c r="A1962" s="37" t="str">
        <f t="shared" si="14"/>
        <v>NHS111PS-202324-H2</v>
      </c>
      <c r="B1962" s="37" t="str">
        <f>VLOOKUP($A1962,Refs!$J$2:$K$15,2,FALSE)</f>
        <v>Oct'23 to Mar'24</v>
      </c>
      <c r="C1962" t="s">
        <v>538</v>
      </c>
      <c r="D1962" t="s">
        <v>18</v>
      </c>
      <c r="E1962" t="s">
        <v>511</v>
      </c>
      <c r="F1962" t="s">
        <v>10</v>
      </c>
      <c r="G1962" t="s">
        <v>513</v>
      </c>
      <c r="H1962" t="s">
        <v>453</v>
      </c>
      <c r="I1962" t="s">
        <v>454</v>
      </c>
      <c r="J1962" t="s">
        <v>499</v>
      </c>
      <c r="K1962" s="125">
        <v>63</v>
      </c>
    </row>
    <row r="1963" spans="1:11" x14ac:dyDescent="0.25">
      <c r="A1963" s="37" t="str">
        <f t="shared" si="14"/>
        <v>NHS111PS-202324-H2</v>
      </c>
      <c r="B1963" s="37" t="str">
        <f>VLOOKUP($A1963,Refs!$J$2:$K$15,2,FALSE)</f>
        <v>Oct'23 to Mar'24</v>
      </c>
      <c r="C1963" t="s">
        <v>538</v>
      </c>
      <c r="D1963" t="s">
        <v>18</v>
      </c>
      <c r="E1963" t="s">
        <v>511</v>
      </c>
      <c r="F1963" t="s">
        <v>10</v>
      </c>
      <c r="G1963" t="s">
        <v>513</v>
      </c>
      <c r="H1963" t="s">
        <v>453</v>
      </c>
      <c r="I1963" t="s">
        <v>454</v>
      </c>
      <c r="J1963" t="s">
        <v>500</v>
      </c>
      <c r="K1963" s="125">
        <v>0</v>
      </c>
    </row>
    <row r="1964" spans="1:11" x14ac:dyDescent="0.25">
      <c r="A1964" s="37" t="str">
        <f t="shared" si="14"/>
        <v>NHS111PS-202324-H2</v>
      </c>
      <c r="B1964" s="37" t="str">
        <f>VLOOKUP($A1964,Refs!$J$2:$K$15,2,FALSE)</f>
        <v>Oct'23 to Mar'24</v>
      </c>
      <c r="C1964" t="s">
        <v>538</v>
      </c>
      <c r="D1964" t="s">
        <v>18</v>
      </c>
      <c r="E1964" t="s">
        <v>511</v>
      </c>
      <c r="F1964" t="s">
        <v>10</v>
      </c>
      <c r="G1964" t="s">
        <v>513</v>
      </c>
      <c r="H1964" t="s">
        <v>453</v>
      </c>
      <c r="I1964" t="s">
        <v>454</v>
      </c>
      <c r="J1964" t="s">
        <v>501</v>
      </c>
      <c r="K1964" s="125">
        <v>257</v>
      </c>
    </row>
    <row r="1965" spans="1:11" x14ac:dyDescent="0.25">
      <c r="A1965" s="37" t="str">
        <f t="shared" si="14"/>
        <v>NHS111PS-202324-H2</v>
      </c>
      <c r="B1965" s="37" t="str">
        <f>VLOOKUP($A1965,Refs!$J$2:$K$15,2,FALSE)</f>
        <v>Oct'23 to Mar'24</v>
      </c>
      <c r="C1965" t="s">
        <v>538</v>
      </c>
      <c r="D1965" t="s">
        <v>18</v>
      </c>
      <c r="E1965" t="s">
        <v>511</v>
      </c>
      <c r="F1965" t="s">
        <v>10</v>
      </c>
      <c r="G1965" t="s">
        <v>513</v>
      </c>
      <c r="H1965" t="s">
        <v>453</v>
      </c>
      <c r="I1965" t="s">
        <v>454</v>
      </c>
      <c r="J1965" t="s">
        <v>502</v>
      </c>
      <c r="K1965" s="125">
        <v>106</v>
      </c>
    </row>
    <row r="1966" spans="1:11" x14ac:dyDescent="0.25">
      <c r="A1966" s="37" t="str">
        <f t="shared" si="14"/>
        <v>NHS111PS-202324-H2</v>
      </c>
      <c r="B1966" s="37" t="str">
        <f>VLOOKUP($A1966,Refs!$J$2:$K$15,2,FALSE)</f>
        <v>Oct'23 to Mar'24</v>
      </c>
      <c r="C1966" t="s">
        <v>538</v>
      </c>
      <c r="D1966" t="s">
        <v>18</v>
      </c>
      <c r="E1966" t="s">
        <v>511</v>
      </c>
      <c r="F1966" t="s">
        <v>10</v>
      </c>
      <c r="G1966" t="s">
        <v>513</v>
      </c>
      <c r="H1966" t="s">
        <v>453</v>
      </c>
      <c r="I1966" t="s">
        <v>454</v>
      </c>
      <c r="J1966" t="s">
        <v>503</v>
      </c>
      <c r="K1966" s="125">
        <v>119</v>
      </c>
    </row>
    <row r="1967" spans="1:11" x14ac:dyDescent="0.25">
      <c r="A1967" s="37" t="str">
        <f t="shared" si="14"/>
        <v>NHS111PS-202324-H2</v>
      </c>
      <c r="B1967" s="37" t="str">
        <f>VLOOKUP($A1967,Refs!$J$2:$K$15,2,FALSE)</f>
        <v>Oct'23 to Mar'24</v>
      </c>
      <c r="C1967" t="s">
        <v>538</v>
      </c>
      <c r="D1967" t="s">
        <v>18</v>
      </c>
      <c r="E1967" t="s">
        <v>511</v>
      </c>
      <c r="F1967" t="s">
        <v>10</v>
      </c>
      <c r="G1967" t="s">
        <v>513</v>
      </c>
      <c r="H1967" t="s">
        <v>453</v>
      </c>
      <c r="I1967" t="s">
        <v>454</v>
      </c>
      <c r="J1967" t="s">
        <v>504</v>
      </c>
      <c r="K1967" s="125">
        <v>236</v>
      </c>
    </row>
    <row r="1968" spans="1:11" x14ac:dyDescent="0.25">
      <c r="A1968" s="37" t="str">
        <f t="shared" si="14"/>
        <v>NHS111PS-202324-H2</v>
      </c>
      <c r="B1968" s="37" t="str">
        <f>VLOOKUP($A1968,Refs!$J$2:$K$15,2,FALSE)</f>
        <v>Oct'23 to Mar'24</v>
      </c>
      <c r="C1968" t="s">
        <v>538</v>
      </c>
      <c r="D1968" t="s">
        <v>18</v>
      </c>
      <c r="E1968" t="s">
        <v>511</v>
      </c>
      <c r="F1968" t="s">
        <v>10</v>
      </c>
      <c r="G1968" t="s">
        <v>513</v>
      </c>
      <c r="H1968" t="s">
        <v>453</v>
      </c>
      <c r="I1968" t="s">
        <v>454</v>
      </c>
      <c r="J1968" t="s">
        <v>505</v>
      </c>
      <c r="K1968" s="125">
        <v>58</v>
      </c>
    </row>
    <row r="1969" spans="1:11" x14ac:dyDescent="0.25">
      <c r="A1969" s="37" t="str">
        <f t="shared" si="14"/>
        <v>NHS111PS-202324-H2</v>
      </c>
      <c r="B1969" s="37" t="str">
        <f>VLOOKUP($A1969,Refs!$J$2:$K$15,2,FALSE)</f>
        <v>Oct'23 to Mar'24</v>
      </c>
      <c r="C1969" t="s">
        <v>538</v>
      </c>
      <c r="D1969" t="s">
        <v>18</v>
      </c>
      <c r="E1969" t="s">
        <v>511</v>
      </c>
      <c r="F1969" t="s">
        <v>10</v>
      </c>
      <c r="G1969" t="s">
        <v>513</v>
      </c>
      <c r="H1969" t="s">
        <v>453</v>
      </c>
      <c r="I1969" t="s">
        <v>454</v>
      </c>
      <c r="J1969" t="s">
        <v>506</v>
      </c>
      <c r="K1969" s="125">
        <v>40</v>
      </c>
    </row>
    <row r="1970" spans="1:11" x14ac:dyDescent="0.25">
      <c r="A1970" s="37" t="str">
        <f t="shared" si="14"/>
        <v>NHS111PS-202324-H2</v>
      </c>
      <c r="B1970" s="37" t="str">
        <f>VLOOKUP($A1970,Refs!$J$2:$K$15,2,FALSE)</f>
        <v>Oct'23 to Mar'24</v>
      </c>
      <c r="C1970" t="s">
        <v>538</v>
      </c>
      <c r="D1970" t="s">
        <v>18</v>
      </c>
      <c r="E1970" t="s">
        <v>511</v>
      </c>
      <c r="F1970" t="s">
        <v>10</v>
      </c>
      <c r="G1970" t="s">
        <v>513</v>
      </c>
      <c r="H1970" t="s">
        <v>453</v>
      </c>
      <c r="I1970" t="s">
        <v>454</v>
      </c>
      <c r="J1970" t="s">
        <v>507</v>
      </c>
      <c r="K1970" s="125">
        <v>60</v>
      </c>
    </row>
    <row r="1971" spans="1:11" x14ac:dyDescent="0.25">
      <c r="A1971" s="37" t="str">
        <f t="shared" si="14"/>
        <v>NHS111PS-202324-H2</v>
      </c>
      <c r="B1971" s="37" t="str">
        <f>VLOOKUP($A1971,Refs!$J$2:$K$15,2,FALSE)</f>
        <v>Oct'23 to Mar'24</v>
      </c>
      <c r="C1971" t="s">
        <v>538</v>
      </c>
      <c r="D1971" t="s">
        <v>18</v>
      </c>
      <c r="E1971" t="s">
        <v>511</v>
      </c>
      <c r="F1971" t="s">
        <v>10</v>
      </c>
      <c r="G1971" t="s">
        <v>513</v>
      </c>
      <c r="H1971" t="s">
        <v>453</v>
      </c>
      <c r="I1971" t="s">
        <v>454</v>
      </c>
      <c r="J1971" t="s">
        <v>508</v>
      </c>
      <c r="K1971" s="125">
        <v>6</v>
      </c>
    </row>
    <row r="1972" spans="1:11" x14ac:dyDescent="0.25">
      <c r="A1972" s="37" t="str">
        <f t="shared" si="14"/>
        <v>NHS111PS-202324-H2</v>
      </c>
      <c r="B1972" s="37" t="str">
        <f>VLOOKUP($A1972,Refs!$J$2:$K$15,2,FALSE)</f>
        <v>Oct'23 to Mar'24</v>
      </c>
      <c r="C1972" t="s">
        <v>538</v>
      </c>
      <c r="D1972" t="s">
        <v>18</v>
      </c>
      <c r="E1972" t="s">
        <v>511</v>
      </c>
      <c r="F1972" t="s">
        <v>10</v>
      </c>
      <c r="G1972" t="s">
        <v>513</v>
      </c>
      <c r="H1972" t="s">
        <v>575</v>
      </c>
      <c r="I1972" t="s">
        <v>576</v>
      </c>
      <c r="J1972">
        <v>1</v>
      </c>
      <c r="K1972" s="125">
        <v>12788</v>
      </c>
    </row>
    <row r="1973" spans="1:11" x14ac:dyDescent="0.25">
      <c r="A1973" s="37" t="str">
        <f t="shared" si="14"/>
        <v>NHS111PS-202324-H2</v>
      </c>
      <c r="B1973" s="37" t="str">
        <f>VLOOKUP($A1973,Refs!$J$2:$K$15,2,FALSE)</f>
        <v>Oct'23 to Mar'24</v>
      </c>
      <c r="C1973" t="s">
        <v>538</v>
      </c>
      <c r="D1973" t="s">
        <v>18</v>
      </c>
      <c r="E1973" t="s">
        <v>511</v>
      </c>
      <c r="F1973" t="s">
        <v>10</v>
      </c>
      <c r="G1973" t="s">
        <v>513</v>
      </c>
      <c r="H1973" t="s">
        <v>575</v>
      </c>
      <c r="I1973" t="s">
        <v>576</v>
      </c>
      <c r="J1973">
        <v>2</v>
      </c>
      <c r="K1973" s="125">
        <v>1064</v>
      </c>
    </row>
    <row r="1974" spans="1:11" x14ac:dyDescent="0.25">
      <c r="A1974" s="37" t="str">
        <f t="shared" ref="A1974:A2037" si="15">C1974</f>
        <v>NHS111PS-202324-H2</v>
      </c>
      <c r="B1974" s="37" t="str">
        <f>VLOOKUP($A1974,Refs!$J$2:$K$15,2,FALSE)</f>
        <v>Oct'23 to Mar'24</v>
      </c>
      <c r="C1974" t="s">
        <v>538</v>
      </c>
      <c r="D1974" t="s">
        <v>18</v>
      </c>
      <c r="E1974" t="s">
        <v>511</v>
      </c>
      <c r="F1974" t="s">
        <v>10</v>
      </c>
      <c r="G1974" t="s">
        <v>513</v>
      </c>
      <c r="H1974" t="s">
        <v>575</v>
      </c>
      <c r="I1974" t="s">
        <v>576</v>
      </c>
      <c r="J1974" t="s">
        <v>495</v>
      </c>
      <c r="K1974" s="125">
        <v>730</v>
      </c>
    </row>
    <row r="1975" spans="1:11" x14ac:dyDescent="0.25">
      <c r="A1975" s="37" t="str">
        <f t="shared" si="15"/>
        <v>NHS111PS-202324-H2</v>
      </c>
      <c r="B1975" s="37" t="str">
        <f>VLOOKUP($A1975,Refs!$J$2:$K$15,2,FALSE)</f>
        <v>Oct'23 to Mar'24</v>
      </c>
      <c r="C1975" t="s">
        <v>538</v>
      </c>
      <c r="D1975" t="s">
        <v>18</v>
      </c>
      <c r="E1975" t="s">
        <v>511</v>
      </c>
      <c r="F1975" t="s">
        <v>10</v>
      </c>
      <c r="G1975" t="s">
        <v>513</v>
      </c>
      <c r="H1975" t="s">
        <v>575</v>
      </c>
      <c r="I1975" t="s">
        <v>576</v>
      </c>
      <c r="J1975" t="s">
        <v>496</v>
      </c>
      <c r="K1975" s="125">
        <v>157</v>
      </c>
    </row>
    <row r="1976" spans="1:11" x14ac:dyDescent="0.25">
      <c r="A1976" s="37" t="str">
        <f t="shared" si="15"/>
        <v>NHS111PS-202324-H2</v>
      </c>
      <c r="B1976" s="37" t="str">
        <f>VLOOKUP($A1976,Refs!$J$2:$K$15,2,FALSE)</f>
        <v>Oct'23 to Mar'24</v>
      </c>
      <c r="C1976" t="s">
        <v>538</v>
      </c>
      <c r="D1976" t="s">
        <v>18</v>
      </c>
      <c r="E1976" t="s">
        <v>511</v>
      </c>
      <c r="F1976" t="s">
        <v>10</v>
      </c>
      <c r="G1976" t="s">
        <v>513</v>
      </c>
      <c r="H1976" t="s">
        <v>575</v>
      </c>
      <c r="I1976" t="s">
        <v>576</v>
      </c>
      <c r="J1976" t="s">
        <v>497</v>
      </c>
      <c r="K1976" s="125">
        <v>58</v>
      </c>
    </row>
    <row r="1977" spans="1:11" x14ac:dyDescent="0.25">
      <c r="A1977" s="37" t="str">
        <f t="shared" si="15"/>
        <v>NHS111PS-202324-H2</v>
      </c>
      <c r="B1977" s="37" t="str">
        <f>VLOOKUP($A1977,Refs!$J$2:$K$15,2,FALSE)</f>
        <v>Oct'23 to Mar'24</v>
      </c>
      <c r="C1977" t="s">
        <v>538</v>
      </c>
      <c r="D1977" t="s">
        <v>18</v>
      </c>
      <c r="E1977" t="s">
        <v>511</v>
      </c>
      <c r="F1977" t="s">
        <v>10</v>
      </c>
      <c r="G1977" t="s">
        <v>513</v>
      </c>
      <c r="H1977" t="s">
        <v>575</v>
      </c>
      <c r="I1977" t="s">
        <v>576</v>
      </c>
      <c r="J1977" t="s">
        <v>498</v>
      </c>
      <c r="K1977" s="125">
        <v>57</v>
      </c>
    </row>
    <row r="1978" spans="1:11" x14ac:dyDescent="0.25">
      <c r="A1978" s="37" t="str">
        <f t="shared" si="15"/>
        <v>NHS111PS-202324-H2</v>
      </c>
      <c r="B1978" s="37" t="str">
        <f>VLOOKUP($A1978,Refs!$J$2:$K$15,2,FALSE)</f>
        <v>Oct'23 to Mar'24</v>
      </c>
      <c r="C1978" t="s">
        <v>538</v>
      </c>
      <c r="D1978" t="s">
        <v>18</v>
      </c>
      <c r="E1978" t="s">
        <v>511</v>
      </c>
      <c r="F1978" t="s">
        <v>10</v>
      </c>
      <c r="G1978" t="s">
        <v>513</v>
      </c>
      <c r="H1978" t="s">
        <v>575</v>
      </c>
      <c r="I1978" t="s">
        <v>576</v>
      </c>
      <c r="J1978" t="s">
        <v>499</v>
      </c>
      <c r="K1978" s="125">
        <v>62</v>
      </c>
    </row>
    <row r="1979" spans="1:11" x14ac:dyDescent="0.25">
      <c r="A1979" s="37" t="str">
        <f t="shared" si="15"/>
        <v>NHS111PS-202324-H2</v>
      </c>
      <c r="B1979" s="37" t="str">
        <f>VLOOKUP($A1979,Refs!$J$2:$K$15,2,FALSE)</f>
        <v>Oct'23 to Mar'24</v>
      </c>
      <c r="C1979" t="s">
        <v>538</v>
      </c>
      <c r="D1979" t="s">
        <v>18</v>
      </c>
      <c r="E1979" t="s">
        <v>511</v>
      </c>
      <c r="F1979" t="s">
        <v>10</v>
      </c>
      <c r="G1979" t="s">
        <v>513</v>
      </c>
      <c r="H1979" t="s">
        <v>575</v>
      </c>
      <c r="I1979" t="s">
        <v>576</v>
      </c>
      <c r="J1979" t="s">
        <v>500</v>
      </c>
      <c r="K1979" s="125">
        <v>0</v>
      </c>
    </row>
    <row r="1980" spans="1:11" x14ac:dyDescent="0.25">
      <c r="A1980" s="37" t="str">
        <f t="shared" si="15"/>
        <v>NHS111PS-202324-H2</v>
      </c>
      <c r="B1980" s="37" t="str">
        <f>VLOOKUP($A1980,Refs!$J$2:$K$15,2,FALSE)</f>
        <v>Oct'23 to Mar'24</v>
      </c>
      <c r="C1980" t="s">
        <v>538</v>
      </c>
      <c r="D1980" t="s">
        <v>18</v>
      </c>
      <c r="E1980" t="s">
        <v>511</v>
      </c>
      <c r="F1980" t="s">
        <v>10</v>
      </c>
      <c r="G1980" t="s">
        <v>513</v>
      </c>
      <c r="H1980" t="s">
        <v>575</v>
      </c>
      <c r="I1980" t="s">
        <v>576</v>
      </c>
      <c r="J1980" t="s">
        <v>501</v>
      </c>
      <c r="K1980" s="125">
        <v>288</v>
      </c>
    </row>
    <row r="1981" spans="1:11" x14ac:dyDescent="0.25">
      <c r="A1981" s="37" t="str">
        <f t="shared" si="15"/>
        <v>NHS111PS-202324-H2</v>
      </c>
      <c r="B1981" s="37" t="str">
        <f>VLOOKUP($A1981,Refs!$J$2:$K$15,2,FALSE)</f>
        <v>Oct'23 to Mar'24</v>
      </c>
      <c r="C1981" t="s">
        <v>538</v>
      </c>
      <c r="D1981" t="s">
        <v>18</v>
      </c>
      <c r="E1981" t="s">
        <v>511</v>
      </c>
      <c r="F1981" t="s">
        <v>10</v>
      </c>
      <c r="G1981" t="s">
        <v>513</v>
      </c>
      <c r="H1981" t="s">
        <v>575</v>
      </c>
      <c r="I1981" t="s">
        <v>576</v>
      </c>
      <c r="J1981" t="s">
        <v>502</v>
      </c>
      <c r="K1981" s="125">
        <v>246</v>
      </c>
    </row>
    <row r="1982" spans="1:11" x14ac:dyDescent="0.25">
      <c r="A1982" s="37" t="str">
        <f t="shared" si="15"/>
        <v>NHS111PS-202324-H2</v>
      </c>
      <c r="B1982" s="37" t="str">
        <f>VLOOKUP($A1982,Refs!$J$2:$K$15,2,FALSE)</f>
        <v>Oct'23 to Mar'24</v>
      </c>
      <c r="C1982" t="s">
        <v>538</v>
      </c>
      <c r="D1982" t="s">
        <v>18</v>
      </c>
      <c r="E1982" t="s">
        <v>511</v>
      </c>
      <c r="F1982" t="s">
        <v>10</v>
      </c>
      <c r="G1982" t="s">
        <v>513</v>
      </c>
      <c r="H1982" t="s">
        <v>575</v>
      </c>
      <c r="I1982" t="s">
        <v>576</v>
      </c>
      <c r="J1982" t="s">
        <v>503</v>
      </c>
      <c r="K1982" s="125">
        <v>129</v>
      </c>
    </row>
    <row r="1983" spans="1:11" x14ac:dyDescent="0.25">
      <c r="A1983" s="37" t="str">
        <f t="shared" si="15"/>
        <v>NHS111PS-202324-H2</v>
      </c>
      <c r="B1983" s="37" t="str">
        <f>VLOOKUP($A1983,Refs!$J$2:$K$15,2,FALSE)</f>
        <v>Oct'23 to Mar'24</v>
      </c>
      <c r="C1983" t="s">
        <v>538</v>
      </c>
      <c r="D1983" t="s">
        <v>18</v>
      </c>
      <c r="E1983" t="s">
        <v>511</v>
      </c>
      <c r="F1983" t="s">
        <v>10</v>
      </c>
      <c r="G1983" t="s">
        <v>513</v>
      </c>
      <c r="H1983" t="s">
        <v>575</v>
      </c>
      <c r="I1983" t="s">
        <v>576</v>
      </c>
      <c r="J1983" t="s">
        <v>504</v>
      </c>
      <c r="K1983" s="125">
        <v>182</v>
      </c>
    </row>
    <row r="1984" spans="1:11" x14ac:dyDescent="0.25">
      <c r="A1984" s="37" t="str">
        <f t="shared" si="15"/>
        <v>NHS111PS-202324-H2</v>
      </c>
      <c r="B1984" s="37" t="str">
        <f>VLOOKUP($A1984,Refs!$J$2:$K$15,2,FALSE)</f>
        <v>Oct'23 to Mar'24</v>
      </c>
      <c r="C1984" t="s">
        <v>538</v>
      </c>
      <c r="D1984" t="s">
        <v>18</v>
      </c>
      <c r="E1984" t="s">
        <v>511</v>
      </c>
      <c r="F1984" t="s">
        <v>10</v>
      </c>
      <c r="G1984" t="s">
        <v>513</v>
      </c>
      <c r="H1984" t="s">
        <v>575</v>
      </c>
      <c r="I1984" t="s">
        <v>576</v>
      </c>
      <c r="J1984" t="s">
        <v>505</v>
      </c>
      <c r="K1984" s="125">
        <v>46</v>
      </c>
    </row>
    <row r="1985" spans="1:11" x14ac:dyDescent="0.25">
      <c r="A1985" s="37" t="str">
        <f t="shared" si="15"/>
        <v>NHS111PS-202324-H2</v>
      </c>
      <c r="B1985" s="37" t="str">
        <f>VLOOKUP($A1985,Refs!$J$2:$K$15,2,FALSE)</f>
        <v>Oct'23 to Mar'24</v>
      </c>
      <c r="C1985" t="s">
        <v>538</v>
      </c>
      <c r="D1985" t="s">
        <v>18</v>
      </c>
      <c r="E1985" t="s">
        <v>511</v>
      </c>
      <c r="F1985" t="s">
        <v>10</v>
      </c>
      <c r="G1985" t="s">
        <v>513</v>
      </c>
      <c r="H1985" t="s">
        <v>575</v>
      </c>
      <c r="I1985" t="s">
        <v>576</v>
      </c>
      <c r="J1985" t="s">
        <v>506</v>
      </c>
      <c r="K1985" s="125">
        <v>57</v>
      </c>
    </row>
    <row r="1986" spans="1:11" x14ac:dyDescent="0.25">
      <c r="A1986" s="37" t="str">
        <f t="shared" si="15"/>
        <v>NHS111PS-202324-H2</v>
      </c>
      <c r="B1986" s="37" t="str">
        <f>VLOOKUP($A1986,Refs!$J$2:$K$15,2,FALSE)</f>
        <v>Oct'23 to Mar'24</v>
      </c>
      <c r="C1986" t="s">
        <v>538</v>
      </c>
      <c r="D1986" t="s">
        <v>18</v>
      </c>
      <c r="E1986" t="s">
        <v>511</v>
      </c>
      <c r="F1986" t="s">
        <v>10</v>
      </c>
      <c r="G1986" t="s">
        <v>513</v>
      </c>
      <c r="H1986" t="s">
        <v>575</v>
      </c>
      <c r="I1986" t="s">
        <v>576</v>
      </c>
      <c r="J1986" t="s">
        <v>507</v>
      </c>
      <c r="K1986" s="125">
        <v>101</v>
      </c>
    </row>
    <row r="1987" spans="1:11" x14ac:dyDescent="0.25">
      <c r="A1987" s="37" t="str">
        <f t="shared" si="15"/>
        <v>NHS111PS-202324-H2</v>
      </c>
      <c r="B1987" s="37" t="str">
        <f>VLOOKUP($A1987,Refs!$J$2:$K$15,2,FALSE)</f>
        <v>Oct'23 to Mar'24</v>
      </c>
      <c r="C1987" t="s">
        <v>538</v>
      </c>
      <c r="D1987" t="s">
        <v>18</v>
      </c>
      <c r="E1987" t="s">
        <v>511</v>
      </c>
      <c r="F1987" t="s">
        <v>10</v>
      </c>
      <c r="G1987" t="s">
        <v>513</v>
      </c>
      <c r="H1987" t="s">
        <v>575</v>
      </c>
      <c r="I1987" t="s">
        <v>576</v>
      </c>
      <c r="J1987" t="s">
        <v>508</v>
      </c>
      <c r="K1987" s="125">
        <v>15</v>
      </c>
    </row>
    <row r="1988" spans="1:11" x14ac:dyDescent="0.25">
      <c r="A1988" s="37" t="str">
        <f t="shared" si="15"/>
        <v>NHS111PS-202324-H2</v>
      </c>
      <c r="B1988" s="37" t="str">
        <f>VLOOKUP($A1988,Refs!$J$2:$K$15,2,FALSE)</f>
        <v>Oct'23 to Mar'24</v>
      </c>
      <c r="C1988" t="s">
        <v>538</v>
      </c>
      <c r="D1988" t="s">
        <v>11</v>
      </c>
      <c r="E1988" t="s">
        <v>514</v>
      </c>
      <c r="F1988" t="s">
        <v>21</v>
      </c>
      <c r="G1988" t="s">
        <v>516</v>
      </c>
      <c r="H1988" t="s">
        <v>22</v>
      </c>
      <c r="I1988" t="s">
        <v>75</v>
      </c>
      <c r="J1988">
        <v>1</v>
      </c>
      <c r="K1988" s="125">
        <v>5195</v>
      </c>
    </row>
    <row r="1989" spans="1:11" x14ac:dyDescent="0.25">
      <c r="A1989" s="37" t="str">
        <f t="shared" si="15"/>
        <v>NHS111PS-202324-H2</v>
      </c>
      <c r="B1989" s="37" t="str">
        <f>VLOOKUP($A1989,Refs!$J$2:$K$15,2,FALSE)</f>
        <v>Oct'23 to Mar'24</v>
      </c>
      <c r="C1989" t="s">
        <v>538</v>
      </c>
      <c r="D1989" t="s">
        <v>11</v>
      </c>
      <c r="E1989" t="s">
        <v>514</v>
      </c>
      <c r="F1989" t="s">
        <v>21</v>
      </c>
      <c r="G1989" t="s">
        <v>516</v>
      </c>
      <c r="H1989" t="s">
        <v>22</v>
      </c>
      <c r="I1989" t="s">
        <v>75</v>
      </c>
      <c r="J1989">
        <v>2</v>
      </c>
      <c r="K1989" s="125">
        <v>700</v>
      </c>
    </row>
    <row r="1990" spans="1:11" x14ac:dyDescent="0.25">
      <c r="A1990" s="37" t="str">
        <f t="shared" si="15"/>
        <v>NHS111PS-202324-H2</v>
      </c>
      <c r="B1990" s="37" t="str">
        <f>VLOOKUP($A1990,Refs!$J$2:$K$15,2,FALSE)</f>
        <v>Oct'23 to Mar'24</v>
      </c>
      <c r="C1990" t="s">
        <v>538</v>
      </c>
      <c r="D1990" t="s">
        <v>11</v>
      </c>
      <c r="E1990" t="s">
        <v>514</v>
      </c>
      <c r="F1990" t="s">
        <v>21</v>
      </c>
      <c r="G1990" t="s">
        <v>516</v>
      </c>
      <c r="H1990" t="s">
        <v>22</v>
      </c>
      <c r="I1990" t="s">
        <v>75</v>
      </c>
      <c r="J1990" t="s">
        <v>495</v>
      </c>
      <c r="K1990" s="125">
        <v>408</v>
      </c>
    </row>
    <row r="1991" spans="1:11" x14ac:dyDescent="0.25">
      <c r="A1991" s="37" t="str">
        <f t="shared" si="15"/>
        <v>NHS111PS-202324-H2</v>
      </c>
      <c r="B1991" s="37" t="str">
        <f>VLOOKUP($A1991,Refs!$J$2:$K$15,2,FALSE)</f>
        <v>Oct'23 to Mar'24</v>
      </c>
      <c r="C1991" t="s">
        <v>538</v>
      </c>
      <c r="D1991" t="s">
        <v>11</v>
      </c>
      <c r="E1991" t="s">
        <v>514</v>
      </c>
      <c r="F1991" t="s">
        <v>21</v>
      </c>
      <c r="G1991" t="s">
        <v>516</v>
      </c>
      <c r="H1991" t="s">
        <v>22</v>
      </c>
      <c r="I1991" t="s">
        <v>75</v>
      </c>
      <c r="J1991" t="s">
        <v>496</v>
      </c>
      <c r="K1991" s="125">
        <v>119</v>
      </c>
    </row>
    <row r="1992" spans="1:11" x14ac:dyDescent="0.25">
      <c r="A1992" s="37" t="str">
        <f t="shared" si="15"/>
        <v>NHS111PS-202324-H2</v>
      </c>
      <c r="B1992" s="37" t="str">
        <f>VLOOKUP($A1992,Refs!$J$2:$K$15,2,FALSE)</f>
        <v>Oct'23 to Mar'24</v>
      </c>
      <c r="C1992" t="s">
        <v>538</v>
      </c>
      <c r="D1992" t="s">
        <v>11</v>
      </c>
      <c r="E1992" t="s">
        <v>514</v>
      </c>
      <c r="F1992" t="s">
        <v>21</v>
      </c>
      <c r="G1992" t="s">
        <v>516</v>
      </c>
      <c r="H1992" t="s">
        <v>22</v>
      </c>
      <c r="I1992" t="s">
        <v>75</v>
      </c>
      <c r="J1992" t="s">
        <v>497</v>
      </c>
      <c r="K1992" s="125">
        <v>44</v>
      </c>
    </row>
    <row r="1993" spans="1:11" x14ac:dyDescent="0.25">
      <c r="A1993" s="37" t="str">
        <f t="shared" si="15"/>
        <v>NHS111PS-202324-H2</v>
      </c>
      <c r="B1993" s="37" t="str">
        <f>VLOOKUP($A1993,Refs!$J$2:$K$15,2,FALSE)</f>
        <v>Oct'23 to Mar'24</v>
      </c>
      <c r="C1993" t="s">
        <v>538</v>
      </c>
      <c r="D1993" t="s">
        <v>11</v>
      </c>
      <c r="E1993" t="s">
        <v>514</v>
      </c>
      <c r="F1993" t="s">
        <v>21</v>
      </c>
      <c r="G1993" t="s">
        <v>516</v>
      </c>
      <c r="H1993" t="s">
        <v>22</v>
      </c>
      <c r="I1993" t="s">
        <v>75</v>
      </c>
      <c r="J1993" t="s">
        <v>498</v>
      </c>
      <c r="K1993" s="125">
        <v>37</v>
      </c>
    </row>
    <row r="1994" spans="1:11" x14ac:dyDescent="0.25">
      <c r="A1994" s="37" t="str">
        <f t="shared" si="15"/>
        <v>NHS111PS-202324-H2</v>
      </c>
      <c r="B1994" s="37" t="str">
        <f>VLOOKUP($A1994,Refs!$J$2:$K$15,2,FALSE)</f>
        <v>Oct'23 to Mar'24</v>
      </c>
      <c r="C1994" t="s">
        <v>538</v>
      </c>
      <c r="D1994" t="s">
        <v>11</v>
      </c>
      <c r="E1994" t="s">
        <v>514</v>
      </c>
      <c r="F1994" t="s">
        <v>21</v>
      </c>
      <c r="G1994" t="s">
        <v>516</v>
      </c>
      <c r="H1994" t="s">
        <v>22</v>
      </c>
      <c r="I1994" t="s">
        <v>75</v>
      </c>
      <c r="J1994" t="s">
        <v>499</v>
      </c>
      <c r="K1994" s="125">
        <v>76</v>
      </c>
    </row>
    <row r="1995" spans="1:11" x14ac:dyDescent="0.25">
      <c r="A1995" s="37" t="str">
        <f t="shared" si="15"/>
        <v>NHS111PS-202324-H2</v>
      </c>
      <c r="B1995" s="37" t="str">
        <f>VLOOKUP($A1995,Refs!$J$2:$K$15,2,FALSE)</f>
        <v>Oct'23 to Mar'24</v>
      </c>
      <c r="C1995" t="s">
        <v>538</v>
      </c>
      <c r="D1995" t="s">
        <v>11</v>
      </c>
      <c r="E1995" t="s">
        <v>514</v>
      </c>
      <c r="F1995" t="s">
        <v>21</v>
      </c>
      <c r="G1995" t="s">
        <v>516</v>
      </c>
      <c r="H1995" t="s">
        <v>22</v>
      </c>
      <c r="I1995" t="s">
        <v>75</v>
      </c>
      <c r="J1995" t="s">
        <v>500</v>
      </c>
      <c r="K1995" s="125">
        <v>16</v>
      </c>
    </row>
    <row r="1996" spans="1:11" x14ac:dyDescent="0.25">
      <c r="A1996" s="37" t="str">
        <f t="shared" si="15"/>
        <v>NHS111PS-202324-H2</v>
      </c>
      <c r="B1996" s="37" t="str">
        <f>VLOOKUP($A1996,Refs!$J$2:$K$15,2,FALSE)</f>
        <v>Oct'23 to Mar'24</v>
      </c>
      <c r="C1996" t="s">
        <v>538</v>
      </c>
      <c r="D1996" t="s">
        <v>11</v>
      </c>
      <c r="E1996" t="s">
        <v>514</v>
      </c>
      <c r="F1996" t="s">
        <v>21</v>
      </c>
      <c r="G1996" t="s">
        <v>516</v>
      </c>
      <c r="H1996" t="s">
        <v>22</v>
      </c>
      <c r="I1996" t="s">
        <v>75</v>
      </c>
      <c r="J1996" t="s">
        <v>501</v>
      </c>
      <c r="K1996" s="125">
        <v>128</v>
      </c>
    </row>
    <row r="1997" spans="1:11" x14ac:dyDescent="0.25">
      <c r="A1997" s="37" t="str">
        <f t="shared" si="15"/>
        <v>NHS111PS-202324-H2</v>
      </c>
      <c r="B1997" s="37" t="str">
        <f>VLOOKUP($A1997,Refs!$J$2:$K$15,2,FALSE)</f>
        <v>Oct'23 to Mar'24</v>
      </c>
      <c r="C1997" t="s">
        <v>538</v>
      </c>
      <c r="D1997" t="s">
        <v>11</v>
      </c>
      <c r="E1997" t="s">
        <v>514</v>
      </c>
      <c r="F1997" t="s">
        <v>21</v>
      </c>
      <c r="G1997" t="s">
        <v>516</v>
      </c>
      <c r="H1997" t="s">
        <v>22</v>
      </c>
      <c r="I1997" t="s">
        <v>75</v>
      </c>
      <c r="J1997" t="s">
        <v>502</v>
      </c>
      <c r="K1997" s="125">
        <v>59</v>
      </c>
    </row>
    <row r="1998" spans="1:11" x14ac:dyDescent="0.25">
      <c r="A1998" s="37" t="str">
        <f t="shared" si="15"/>
        <v>NHS111PS-202324-H2</v>
      </c>
      <c r="B1998" s="37" t="str">
        <f>VLOOKUP($A1998,Refs!$J$2:$K$15,2,FALSE)</f>
        <v>Oct'23 to Mar'24</v>
      </c>
      <c r="C1998" t="s">
        <v>538</v>
      </c>
      <c r="D1998" t="s">
        <v>11</v>
      </c>
      <c r="E1998" t="s">
        <v>514</v>
      </c>
      <c r="F1998" t="s">
        <v>21</v>
      </c>
      <c r="G1998" t="s">
        <v>516</v>
      </c>
      <c r="H1998" t="s">
        <v>22</v>
      </c>
      <c r="I1998" t="s">
        <v>75</v>
      </c>
      <c r="J1998" t="s">
        <v>503</v>
      </c>
      <c r="K1998" s="125">
        <v>90</v>
      </c>
    </row>
    <row r="1999" spans="1:11" x14ac:dyDescent="0.25">
      <c r="A1999" s="37" t="str">
        <f t="shared" si="15"/>
        <v>NHS111PS-202324-H2</v>
      </c>
      <c r="B1999" s="37" t="str">
        <f>VLOOKUP($A1999,Refs!$J$2:$K$15,2,FALSE)</f>
        <v>Oct'23 to Mar'24</v>
      </c>
      <c r="C1999" t="s">
        <v>538</v>
      </c>
      <c r="D1999" t="s">
        <v>11</v>
      </c>
      <c r="E1999" t="s">
        <v>514</v>
      </c>
      <c r="F1999" t="s">
        <v>21</v>
      </c>
      <c r="G1999" t="s">
        <v>516</v>
      </c>
      <c r="H1999" t="s">
        <v>22</v>
      </c>
      <c r="I1999" t="s">
        <v>75</v>
      </c>
      <c r="J1999" t="s">
        <v>504</v>
      </c>
      <c r="K1999" s="125">
        <v>202</v>
      </c>
    </row>
    <row r="2000" spans="1:11" x14ac:dyDescent="0.25">
      <c r="A2000" s="37" t="str">
        <f t="shared" si="15"/>
        <v>NHS111PS-202324-H2</v>
      </c>
      <c r="B2000" s="37" t="str">
        <f>VLOOKUP($A2000,Refs!$J$2:$K$15,2,FALSE)</f>
        <v>Oct'23 to Mar'24</v>
      </c>
      <c r="C2000" t="s">
        <v>538</v>
      </c>
      <c r="D2000" t="s">
        <v>11</v>
      </c>
      <c r="E2000" t="s">
        <v>514</v>
      </c>
      <c r="F2000" t="s">
        <v>21</v>
      </c>
      <c r="G2000" t="s">
        <v>516</v>
      </c>
      <c r="H2000" t="s">
        <v>22</v>
      </c>
      <c r="I2000" t="s">
        <v>75</v>
      </c>
      <c r="J2000" t="s">
        <v>505</v>
      </c>
      <c r="K2000" s="125">
        <v>11</v>
      </c>
    </row>
    <row r="2001" spans="1:11" x14ac:dyDescent="0.25">
      <c r="A2001" s="37" t="str">
        <f t="shared" si="15"/>
        <v>NHS111PS-202324-H2</v>
      </c>
      <c r="B2001" s="37" t="str">
        <f>VLOOKUP($A2001,Refs!$J$2:$K$15,2,FALSE)</f>
        <v>Oct'23 to Mar'24</v>
      </c>
      <c r="C2001" t="s">
        <v>538</v>
      </c>
      <c r="D2001" t="s">
        <v>11</v>
      </c>
      <c r="E2001" t="s">
        <v>514</v>
      </c>
      <c r="F2001" t="s">
        <v>21</v>
      </c>
      <c r="G2001" t="s">
        <v>516</v>
      </c>
      <c r="H2001" t="s">
        <v>22</v>
      </c>
      <c r="I2001" t="s">
        <v>75</v>
      </c>
      <c r="J2001" t="s">
        <v>506</v>
      </c>
      <c r="K2001" s="125">
        <v>22</v>
      </c>
    </row>
    <row r="2002" spans="1:11" x14ac:dyDescent="0.25">
      <c r="A2002" s="37" t="str">
        <f t="shared" si="15"/>
        <v>NHS111PS-202324-H2</v>
      </c>
      <c r="B2002" s="37" t="str">
        <f>VLOOKUP($A2002,Refs!$J$2:$K$15,2,FALSE)</f>
        <v>Oct'23 to Mar'24</v>
      </c>
      <c r="C2002" t="s">
        <v>538</v>
      </c>
      <c r="D2002" t="s">
        <v>11</v>
      </c>
      <c r="E2002" t="s">
        <v>514</v>
      </c>
      <c r="F2002" t="s">
        <v>21</v>
      </c>
      <c r="G2002" t="s">
        <v>516</v>
      </c>
      <c r="H2002" t="s">
        <v>22</v>
      </c>
      <c r="I2002" t="s">
        <v>75</v>
      </c>
      <c r="J2002" t="s">
        <v>507</v>
      </c>
      <c r="K2002" s="125">
        <v>186</v>
      </c>
    </row>
    <row r="2003" spans="1:11" x14ac:dyDescent="0.25">
      <c r="A2003" s="37" t="str">
        <f t="shared" si="15"/>
        <v>NHS111PS-202324-H2</v>
      </c>
      <c r="B2003" s="37" t="str">
        <f>VLOOKUP($A2003,Refs!$J$2:$K$15,2,FALSE)</f>
        <v>Oct'23 to Mar'24</v>
      </c>
      <c r="C2003" t="s">
        <v>538</v>
      </c>
      <c r="D2003" t="s">
        <v>11</v>
      </c>
      <c r="E2003" t="s">
        <v>514</v>
      </c>
      <c r="F2003" t="s">
        <v>21</v>
      </c>
      <c r="G2003" t="s">
        <v>516</v>
      </c>
      <c r="H2003" t="s">
        <v>22</v>
      </c>
      <c r="I2003" t="s">
        <v>75</v>
      </c>
      <c r="J2003" t="s">
        <v>508</v>
      </c>
      <c r="K2003" s="125">
        <v>2</v>
      </c>
    </row>
    <row r="2004" spans="1:11" x14ac:dyDescent="0.25">
      <c r="A2004" s="37" t="str">
        <f t="shared" si="15"/>
        <v>NHS111PS-202324-H2</v>
      </c>
      <c r="B2004" s="37" t="str">
        <f>VLOOKUP($A2004,Refs!$J$2:$K$15,2,FALSE)</f>
        <v>Oct'23 to Mar'24</v>
      </c>
      <c r="C2004" t="s">
        <v>538</v>
      </c>
      <c r="D2004" t="s">
        <v>11</v>
      </c>
      <c r="E2004" t="s">
        <v>514</v>
      </c>
      <c r="F2004" t="s">
        <v>21</v>
      </c>
      <c r="G2004" t="s">
        <v>516</v>
      </c>
      <c r="H2004" t="s">
        <v>25</v>
      </c>
      <c r="I2004" t="s">
        <v>168</v>
      </c>
      <c r="J2004">
        <v>1</v>
      </c>
      <c r="K2004" s="125">
        <v>7594</v>
      </c>
    </row>
    <row r="2005" spans="1:11" x14ac:dyDescent="0.25">
      <c r="A2005" s="37" t="str">
        <f t="shared" si="15"/>
        <v>NHS111PS-202324-H2</v>
      </c>
      <c r="B2005" s="37" t="str">
        <f>VLOOKUP($A2005,Refs!$J$2:$K$15,2,FALSE)</f>
        <v>Oct'23 to Mar'24</v>
      </c>
      <c r="C2005" t="s">
        <v>538</v>
      </c>
      <c r="D2005" t="s">
        <v>11</v>
      </c>
      <c r="E2005" t="s">
        <v>514</v>
      </c>
      <c r="F2005" t="s">
        <v>21</v>
      </c>
      <c r="G2005" t="s">
        <v>516</v>
      </c>
      <c r="H2005" t="s">
        <v>25</v>
      </c>
      <c r="I2005" t="s">
        <v>168</v>
      </c>
      <c r="J2005">
        <v>2</v>
      </c>
      <c r="K2005" s="125">
        <v>879</v>
      </c>
    </row>
    <row r="2006" spans="1:11" x14ac:dyDescent="0.25">
      <c r="A2006" s="37" t="str">
        <f t="shared" si="15"/>
        <v>NHS111PS-202324-H2</v>
      </c>
      <c r="B2006" s="37" t="str">
        <f>VLOOKUP($A2006,Refs!$J$2:$K$15,2,FALSE)</f>
        <v>Oct'23 to Mar'24</v>
      </c>
      <c r="C2006" t="s">
        <v>538</v>
      </c>
      <c r="D2006" t="s">
        <v>11</v>
      </c>
      <c r="E2006" t="s">
        <v>514</v>
      </c>
      <c r="F2006" t="s">
        <v>21</v>
      </c>
      <c r="G2006" t="s">
        <v>516</v>
      </c>
      <c r="H2006" t="s">
        <v>25</v>
      </c>
      <c r="I2006" t="s">
        <v>168</v>
      </c>
      <c r="J2006" t="s">
        <v>495</v>
      </c>
      <c r="K2006" s="125">
        <v>480</v>
      </c>
    </row>
    <row r="2007" spans="1:11" x14ac:dyDescent="0.25">
      <c r="A2007" s="37" t="str">
        <f t="shared" si="15"/>
        <v>NHS111PS-202324-H2</v>
      </c>
      <c r="B2007" s="37" t="str">
        <f>VLOOKUP($A2007,Refs!$J$2:$K$15,2,FALSE)</f>
        <v>Oct'23 to Mar'24</v>
      </c>
      <c r="C2007" t="s">
        <v>538</v>
      </c>
      <c r="D2007" t="s">
        <v>11</v>
      </c>
      <c r="E2007" t="s">
        <v>514</v>
      </c>
      <c r="F2007" t="s">
        <v>21</v>
      </c>
      <c r="G2007" t="s">
        <v>516</v>
      </c>
      <c r="H2007" t="s">
        <v>25</v>
      </c>
      <c r="I2007" t="s">
        <v>168</v>
      </c>
      <c r="J2007" t="s">
        <v>496</v>
      </c>
      <c r="K2007" s="125">
        <v>139</v>
      </c>
    </row>
    <row r="2008" spans="1:11" x14ac:dyDescent="0.25">
      <c r="A2008" s="37" t="str">
        <f t="shared" si="15"/>
        <v>NHS111PS-202324-H2</v>
      </c>
      <c r="B2008" s="37" t="str">
        <f>VLOOKUP($A2008,Refs!$J$2:$K$15,2,FALSE)</f>
        <v>Oct'23 to Mar'24</v>
      </c>
      <c r="C2008" t="s">
        <v>538</v>
      </c>
      <c r="D2008" t="s">
        <v>11</v>
      </c>
      <c r="E2008" t="s">
        <v>514</v>
      </c>
      <c r="F2008" t="s">
        <v>21</v>
      </c>
      <c r="G2008" t="s">
        <v>516</v>
      </c>
      <c r="H2008" t="s">
        <v>25</v>
      </c>
      <c r="I2008" t="s">
        <v>168</v>
      </c>
      <c r="J2008" t="s">
        <v>497</v>
      </c>
      <c r="K2008" s="125">
        <v>54</v>
      </c>
    </row>
    <row r="2009" spans="1:11" x14ac:dyDescent="0.25">
      <c r="A2009" s="37" t="str">
        <f t="shared" si="15"/>
        <v>NHS111PS-202324-H2</v>
      </c>
      <c r="B2009" s="37" t="str">
        <f>VLOOKUP($A2009,Refs!$J$2:$K$15,2,FALSE)</f>
        <v>Oct'23 to Mar'24</v>
      </c>
      <c r="C2009" t="s">
        <v>538</v>
      </c>
      <c r="D2009" t="s">
        <v>11</v>
      </c>
      <c r="E2009" t="s">
        <v>514</v>
      </c>
      <c r="F2009" t="s">
        <v>21</v>
      </c>
      <c r="G2009" t="s">
        <v>516</v>
      </c>
      <c r="H2009" t="s">
        <v>25</v>
      </c>
      <c r="I2009" t="s">
        <v>168</v>
      </c>
      <c r="J2009" t="s">
        <v>498</v>
      </c>
      <c r="K2009" s="125">
        <v>61</v>
      </c>
    </row>
    <row r="2010" spans="1:11" x14ac:dyDescent="0.25">
      <c r="A2010" s="37" t="str">
        <f t="shared" si="15"/>
        <v>NHS111PS-202324-H2</v>
      </c>
      <c r="B2010" s="37" t="str">
        <f>VLOOKUP($A2010,Refs!$J$2:$K$15,2,FALSE)</f>
        <v>Oct'23 to Mar'24</v>
      </c>
      <c r="C2010" t="s">
        <v>538</v>
      </c>
      <c r="D2010" t="s">
        <v>11</v>
      </c>
      <c r="E2010" t="s">
        <v>514</v>
      </c>
      <c r="F2010" t="s">
        <v>21</v>
      </c>
      <c r="G2010" t="s">
        <v>516</v>
      </c>
      <c r="H2010" t="s">
        <v>25</v>
      </c>
      <c r="I2010" t="s">
        <v>168</v>
      </c>
      <c r="J2010" t="s">
        <v>499</v>
      </c>
      <c r="K2010" s="125">
        <v>118</v>
      </c>
    </row>
    <row r="2011" spans="1:11" x14ac:dyDescent="0.25">
      <c r="A2011" s="37" t="str">
        <f t="shared" si="15"/>
        <v>NHS111PS-202324-H2</v>
      </c>
      <c r="B2011" s="37" t="str">
        <f>VLOOKUP($A2011,Refs!$J$2:$K$15,2,FALSE)</f>
        <v>Oct'23 to Mar'24</v>
      </c>
      <c r="C2011" t="s">
        <v>538</v>
      </c>
      <c r="D2011" t="s">
        <v>11</v>
      </c>
      <c r="E2011" t="s">
        <v>514</v>
      </c>
      <c r="F2011" t="s">
        <v>21</v>
      </c>
      <c r="G2011" t="s">
        <v>516</v>
      </c>
      <c r="H2011" t="s">
        <v>25</v>
      </c>
      <c r="I2011" t="s">
        <v>168</v>
      </c>
      <c r="J2011" t="s">
        <v>500</v>
      </c>
      <c r="K2011" s="125">
        <v>27</v>
      </c>
    </row>
    <row r="2012" spans="1:11" x14ac:dyDescent="0.25">
      <c r="A2012" s="37" t="str">
        <f t="shared" si="15"/>
        <v>NHS111PS-202324-H2</v>
      </c>
      <c r="B2012" s="37" t="str">
        <f>VLOOKUP($A2012,Refs!$J$2:$K$15,2,FALSE)</f>
        <v>Oct'23 to Mar'24</v>
      </c>
      <c r="C2012" t="s">
        <v>538</v>
      </c>
      <c r="D2012" t="s">
        <v>11</v>
      </c>
      <c r="E2012" t="s">
        <v>514</v>
      </c>
      <c r="F2012" t="s">
        <v>21</v>
      </c>
      <c r="G2012" t="s">
        <v>516</v>
      </c>
      <c r="H2012" t="s">
        <v>25</v>
      </c>
      <c r="I2012" t="s">
        <v>168</v>
      </c>
      <c r="J2012" t="s">
        <v>501</v>
      </c>
      <c r="K2012" s="125">
        <v>151</v>
      </c>
    </row>
    <row r="2013" spans="1:11" x14ac:dyDescent="0.25">
      <c r="A2013" s="37" t="str">
        <f t="shared" si="15"/>
        <v>NHS111PS-202324-H2</v>
      </c>
      <c r="B2013" s="37" t="str">
        <f>VLOOKUP($A2013,Refs!$J$2:$K$15,2,FALSE)</f>
        <v>Oct'23 to Mar'24</v>
      </c>
      <c r="C2013" t="s">
        <v>538</v>
      </c>
      <c r="D2013" t="s">
        <v>11</v>
      </c>
      <c r="E2013" t="s">
        <v>514</v>
      </c>
      <c r="F2013" t="s">
        <v>21</v>
      </c>
      <c r="G2013" t="s">
        <v>516</v>
      </c>
      <c r="H2013" t="s">
        <v>25</v>
      </c>
      <c r="I2013" t="s">
        <v>168</v>
      </c>
      <c r="J2013" t="s">
        <v>502</v>
      </c>
      <c r="K2013" s="125">
        <v>67</v>
      </c>
    </row>
    <row r="2014" spans="1:11" x14ac:dyDescent="0.25">
      <c r="A2014" s="37" t="str">
        <f t="shared" si="15"/>
        <v>NHS111PS-202324-H2</v>
      </c>
      <c r="B2014" s="37" t="str">
        <f>VLOOKUP($A2014,Refs!$J$2:$K$15,2,FALSE)</f>
        <v>Oct'23 to Mar'24</v>
      </c>
      <c r="C2014" t="s">
        <v>538</v>
      </c>
      <c r="D2014" t="s">
        <v>11</v>
      </c>
      <c r="E2014" t="s">
        <v>514</v>
      </c>
      <c r="F2014" t="s">
        <v>21</v>
      </c>
      <c r="G2014" t="s">
        <v>516</v>
      </c>
      <c r="H2014" t="s">
        <v>25</v>
      </c>
      <c r="I2014" t="s">
        <v>168</v>
      </c>
      <c r="J2014" t="s">
        <v>503</v>
      </c>
      <c r="K2014" s="125">
        <v>87</v>
      </c>
    </row>
    <row r="2015" spans="1:11" x14ac:dyDescent="0.25">
      <c r="A2015" s="37" t="str">
        <f t="shared" si="15"/>
        <v>NHS111PS-202324-H2</v>
      </c>
      <c r="B2015" s="37" t="str">
        <f>VLOOKUP($A2015,Refs!$J$2:$K$15,2,FALSE)</f>
        <v>Oct'23 to Mar'24</v>
      </c>
      <c r="C2015" t="s">
        <v>538</v>
      </c>
      <c r="D2015" t="s">
        <v>11</v>
      </c>
      <c r="E2015" t="s">
        <v>514</v>
      </c>
      <c r="F2015" t="s">
        <v>21</v>
      </c>
      <c r="G2015" t="s">
        <v>516</v>
      </c>
      <c r="H2015" t="s">
        <v>25</v>
      </c>
      <c r="I2015" t="s">
        <v>168</v>
      </c>
      <c r="J2015" t="s">
        <v>504</v>
      </c>
      <c r="K2015" s="125">
        <v>282</v>
      </c>
    </row>
    <row r="2016" spans="1:11" x14ac:dyDescent="0.25">
      <c r="A2016" s="37" t="str">
        <f t="shared" si="15"/>
        <v>NHS111PS-202324-H2</v>
      </c>
      <c r="B2016" s="37" t="str">
        <f>VLOOKUP($A2016,Refs!$J$2:$K$15,2,FALSE)</f>
        <v>Oct'23 to Mar'24</v>
      </c>
      <c r="C2016" t="s">
        <v>538</v>
      </c>
      <c r="D2016" t="s">
        <v>11</v>
      </c>
      <c r="E2016" t="s">
        <v>514</v>
      </c>
      <c r="F2016" t="s">
        <v>21</v>
      </c>
      <c r="G2016" t="s">
        <v>516</v>
      </c>
      <c r="H2016" t="s">
        <v>25</v>
      </c>
      <c r="I2016" t="s">
        <v>168</v>
      </c>
      <c r="J2016" t="s">
        <v>505</v>
      </c>
      <c r="K2016" s="125">
        <v>19</v>
      </c>
    </row>
    <row r="2017" spans="1:11" x14ac:dyDescent="0.25">
      <c r="A2017" s="37" t="str">
        <f t="shared" si="15"/>
        <v>NHS111PS-202324-H2</v>
      </c>
      <c r="B2017" s="37" t="str">
        <f>VLOOKUP($A2017,Refs!$J$2:$K$15,2,FALSE)</f>
        <v>Oct'23 to Mar'24</v>
      </c>
      <c r="C2017" t="s">
        <v>538</v>
      </c>
      <c r="D2017" t="s">
        <v>11</v>
      </c>
      <c r="E2017" t="s">
        <v>514</v>
      </c>
      <c r="F2017" t="s">
        <v>21</v>
      </c>
      <c r="G2017" t="s">
        <v>516</v>
      </c>
      <c r="H2017" t="s">
        <v>25</v>
      </c>
      <c r="I2017" t="s">
        <v>168</v>
      </c>
      <c r="J2017" t="s">
        <v>506</v>
      </c>
      <c r="K2017" s="125"/>
    </row>
    <row r="2018" spans="1:11" x14ac:dyDescent="0.25">
      <c r="A2018" s="37" t="str">
        <f t="shared" si="15"/>
        <v>NHS111PS-202324-H2</v>
      </c>
      <c r="B2018" s="37" t="str">
        <f>VLOOKUP($A2018,Refs!$J$2:$K$15,2,FALSE)</f>
        <v>Oct'23 to Mar'24</v>
      </c>
      <c r="C2018" t="s">
        <v>538</v>
      </c>
      <c r="D2018" t="s">
        <v>11</v>
      </c>
      <c r="E2018" t="s">
        <v>514</v>
      </c>
      <c r="F2018" t="s">
        <v>21</v>
      </c>
      <c r="G2018" t="s">
        <v>516</v>
      </c>
      <c r="H2018" t="s">
        <v>25</v>
      </c>
      <c r="I2018" t="s">
        <v>168</v>
      </c>
      <c r="J2018" t="s">
        <v>507</v>
      </c>
      <c r="K2018" s="125">
        <v>16</v>
      </c>
    </row>
    <row r="2019" spans="1:11" x14ac:dyDescent="0.25">
      <c r="A2019" s="37" t="str">
        <f t="shared" si="15"/>
        <v>NHS111PS-202324-H2</v>
      </c>
      <c r="B2019" s="37" t="str">
        <f>VLOOKUP($A2019,Refs!$J$2:$K$15,2,FALSE)</f>
        <v>Oct'23 to Mar'24</v>
      </c>
      <c r="C2019" t="s">
        <v>538</v>
      </c>
      <c r="D2019" t="s">
        <v>11</v>
      </c>
      <c r="E2019" t="s">
        <v>514</v>
      </c>
      <c r="F2019" t="s">
        <v>21</v>
      </c>
      <c r="G2019" t="s">
        <v>516</v>
      </c>
      <c r="H2019" t="s">
        <v>25</v>
      </c>
      <c r="I2019" t="s">
        <v>168</v>
      </c>
      <c r="J2019" t="s">
        <v>508</v>
      </c>
      <c r="K2019" s="125">
        <v>1</v>
      </c>
    </row>
    <row r="2020" spans="1:11" x14ac:dyDescent="0.25">
      <c r="A2020" s="37" t="str">
        <f t="shared" si="15"/>
        <v>NHS111PS-202324-H2</v>
      </c>
      <c r="B2020" s="37" t="str">
        <f>VLOOKUP($A2020,Refs!$J$2:$K$15,2,FALSE)</f>
        <v>Oct'23 to Mar'24</v>
      </c>
      <c r="C2020" t="s">
        <v>538</v>
      </c>
      <c r="D2020" t="s">
        <v>572</v>
      </c>
      <c r="E2020" t="s">
        <v>573</v>
      </c>
      <c r="F2020" t="s">
        <v>21</v>
      </c>
      <c r="G2020" t="s">
        <v>516</v>
      </c>
      <c r="H2020" t="s">
        <v>577</v>
      </c>
      <c r="I2020" t="s">
        <v>578</v>
      </c>
      <c r="J2020">
        <v>1</v>
      </c>
      <c r="K2020" s="125">
        <v>0</v>
      </c>
    </row>
    <row r="2021" spans="1:11" x14ac:dyDescent="0.25">
      <c r="A2021" s="37" t="str">
        <f t="shared" si="15"/>
        <v>NHS111PS-202324-H2</v>
      </c>
      <c r="B2021" s="37" t="str">
        <f>VLOOKUP($A2021,Refs!$J$2:$K$15,2,FALSE)</f>
        <v>Oct'23 to Mar'24</v>
      </c>
      <c r="C2021" t="s">
        <v>538</v>
      </c>
      <c r="D2021" t="s">
        <v>572</v>
      </c>
      <c r="E2021" t="s">
        <v>573</v>
      </c>
      <c r="F2021" t="s">
        <v>21</v>
      </c>
      <c r="G2021" t="s">
        <v>516</v>
      </c>
      <c r="H2021" t="s">
        <v>577</v>
      </c>
      <c r="I2021" t="s">
        <v>578</v>
      </c>
      <c r="J2021">
        <v>2</v>
      </c>
      <c r="K2021" s="125">
        <v>0</v>
      </c>
    </row>
    <row r="2022" spans="1:11" x14ac:dyDescent="0.25">
      <c r="A2022" s="37" t="str">
        <f t="shared" si="15"/>
        <v>NHS111PS-202324-H2</v>
      </c>
      <c r="B2022" s="37" t="str">
        <f>VLOOKUP($A2022,Refs!$J$2:$K$15,2,FALSE)</f>
        <v>Oct'23 to Mar'24</v>
      </c>
      <c r="C2022" t="s">
        <v>538</v>
      </c>
      <c r="D2022" t="s">
        <v>572</v>
      </c>
      <c r="E2022" t="s">
        <v>573</v>
      </c>
      <c r="F2022" t="s">
        <v>21</v>
      </c>
      <c r="G2022" t="s">
        <v>516</v>
      </c>
      <c r="H2022" t="s">
        <v>577</v>
      </c>
      <c r="I2022" t="s">
        <v>578</v>
      </c>
      <c r="J2022" t="s">
        <v>495</v>
      </c>
      <c r="K2022" s="125">
        <v>0</v>
      </c>
    </row>
    <row r="2023" spans="1:11" x14ac:dyDescent="0.25">
      <c r="A2023" s="37" t="str">
        <f t="shared" si="15"/>
        <v>NHS111PS-202324-H2</v>
      </c>
      <c r="B2023" s="37" t="str">
        <f>VLOOKUP($A2023,Refs!$J$2:$K$15,2,FALSE)</f>
        <v>Oct'23 to Mar'24</v>
      </c>
      <c r="C2023" t="s">
        <v>538</v>
      </c>
      <c r="D2023" t="s">
        <v>572</v>
      </c>
      <c r="E2023" t="s">
        <v>573</v>
      </c>
      <c r="F2023" t="s">
        <v>21</v>
      </c>
      <c r="G2023" t="s">
        <v>516</v>
      </c>
      <c r="H2023" t="s">
        <v>577</v>
      </c>
      <c r="I2023" t="s">
        <v>578</v>
      </c>
      <c r="J2023" t="s">
        <v>496</v>
      </c>
      <c r="K2023" s="125">
        <v>0</v>
      </c>
    </row>
    <row r="2024" spans="1:11" x14ac:dyDescent="0.25">
      <c r="A2024" s="37" t="str">
        <f t="shared" si="15"/>
        <v>NHS111PS-202324-H2</v>
      </c>
      <c r="B2024" s="37" t="str">
        <f>VLOOKUP($A2024,Refs!$J$2:$K$15,2,FALSE)</f>
        <v>Oct'23 to Mar'24</v>
      </c>
      <c r="C2024" t="s">
        <v>538</v>
      </c>
      <c r="D2024" t="s">
        <v>572</v>
      </c>
      <c r="E2024" t="s">
        <v>573</v>
      </c>
      <c r="F2024" t="s">
        <v>21</v>
      </c>
      <c r="G2024" t="s">
        <v>516</v>
      </c>
      <c r="H2024" t="s">
        <v>577</v>
      </c>
      <c r="I2024" t="s">
        <v>578</v>
      </c>
      <c r="J2024" t="s">
        <v>497</v>
      </c>
      <c r="K2024" s="125">
        <v>0</v>
      </c>
    </row>
    <row r="2025" spans="1:11" x14ac:dyDescent="0.25">
      <c r="A2025" s="37" t="str">
        <f t="shared" si="15"/>
        <v>NHS111PS-202324-H2</v>
      </c>
      <c r="B2025" s="37" t="str">
        <f>VLOOKUP($A2025,Refs!$J$2:$K$15,2,FALSE)</f>
        <v>Oct'23 to Mar'24</v>
      </c>
      <c r="C2025" t="s">
        <v>538</v>
      </c>
      <c r="D2025" t="s">
        <v>572</v>
      </c>
      <c r="E2025" t="s">
        <v>573</v>
      </c>
      <c r="F2025" t="s">
        <v>21</v>
      </c>
      <c r="G2025" t="s">
        <v>516</v>
      </c>
      <c r="H2025" t="s">
        <v>577</v>
      </c>
      <c r="I2025" t="s">
        <v>578</v>
      </c>
      <c r="J2025" t="s">
        <v>498</v>
      </c>
      <c r="K2025" s="125">
        <v>0</v>
      </c>
    </row>
    <row r="2026" spans="1:11" x14ac:dyDescent="0.25">
      <c r="A2026" s="37" t="str">
        <f t="shared" si="15"/>
        <v>NHS111PS-202324-H2</v>
      </c>
      <c r="B2026" s="37" t="str">
        <f>VLOOKUP($A2026,Refs!$J$2:$K$15,2,FALSE)</f>
        <v>Oct'23 to Mar'24</v>
      </c>
      <c r="C2026" t="s">
        <v>538</v>
      </c>
      <c r="D2026" t="s">
        <v>572</v>
      </c>
      <c r="E2026" t="s">
        <v>573</v>
      </c>
      <c r="F2026" t="s">
        <v>21</v>
      </c>
      <c r="G2026" t="s">
        <v>516</v>
      </c>
      <c r="H2026" t="s">
        <v>577</v>
      </c>
      <c r="I2026" t="s">
        <v>578</v>
      </c>
      <c r="J2026" t="s">
        <v>499</v>
      </c>
      <c r="K2026" s="125">
        <v>0</v>
      </c>
    </row>
    <row r="2027" spans="1:11" x14ac:dyDescent="0.25">
      <c r="A2027" s="37" t="str">
        <f t="shared" si="15"/>
        <v>NHS111PS-202324-H2</v>
      </c>
      <c r="B2027" s="37" t="str">
        <f>VLOOKUP($A2027,Refs!$J$2:$K$15,2,FALSE)</f>
        <v>Oct'23 to Mar'24</v>
      </c>
      <c r="C2027" t="s">
        <v>538</v>
      </c>
      <c r="D2027" t="s">
        <v>572</v>
      </c>
      <c r="E2027" t="s">
        <v>573</v>
      </c>
      <c r="F2027" t="s">
        <v>21</v>
      </c>
      <c r="G2027" t="s">
        <v>516</v>
      </c>
      <c r="H2027" t="s">
        <v>577</v>
      </c>
      <c r="I2027" t="s">
        <v>578</v>
      </c>
      <c r="J2027" t="s">
        <v>500</v>
      </c>
      <c r="K2027" s="125">
        <v>0</v>
      </c>
    </row>
    <row r="2028" spans="1:11" x14ac:dyDescent="0.25">
      <c r="A2028" s="37" t="str">
        <f t="shared" si="15"/>
        <v>NHS111PS-202324-H2</v>
      </c>
      <c r="B2028" s="37" t="str">
        <f>VLOOKUP($A2028,Refs!$J$2:$K$15,2,FALSE)</f>
        <v>Oct'23 to Mar'24</v>
      </c>
      <c r="C2028" t="s">
        <v>538</v>
      </c>
      <c r="D2028" t="s">
        <v>572</v>
      </c>
      <c r="E2028" t="s">
        <v>573</v>
      </c>
      <c r="F2028" t="s">
        <v>21</v>
      </c>
      <c r="G2028" t="s">
        <v>516</v>
      </c>
      <c r="H2028" t="s">
        <v>577</v>
      </c>
      <c r="I2028" t="s">
        <v>578</v>
      </c>
      <c r="J2028" t="s">
        <v>501</v>
      </c>
      <c r="K2028" s="125">
        <v>0</v>
      </c>
    </row>
    <row r="2029" spans="1:11" x14ac:dyDescent="0.25">
      <c r="A2029" s="37" t="str">
        <f t="shared" si="15"/>
        <v>NHS111PS-202324-H2</v>
      </c>
      <c r="B2029" s="37" t="str">
        <f>VLOOKUP($A2029,Refs!$J$2:$K$15,2,FALSE)</f>
        <v>Oct'23 to Mar'24</v>
      </c>
      <c r="C2029" t="s">
        <v>538</v>
      </c>
      <c r="D2029" t="s">
        <v>572</v>
      </c>
      <c r="E2029" t="s">
        <v>573</v>
      </c>
      <c r="F2029" t="s">
        <v>21</v>
      </c>
      <c r="G2029" t="s">
        <v>516</v>
      </c>
      <c r="H2029" t="s">
        <v>577</v>
      </c>
      <c r="I2029" t="s">
        <v>578</v>
      </c>
      <c r="J2029" t="s">
        <v>502</v>
      </c>
      <c r="K2029" s="125">
        <v>0</v>
      </c>
    </row>
    <row r="2030" spans="1:11" x14ac:dyDescent="0.25">
      <c r="A2030" s="37" t="str">
        <f t="shared" si="15"/>
        <v>NHS111PS-202324-H2</v>
      </c>
      <c r="B2030" s="37" t="str">
        <f>VLOOKUP($A2030,Refs!$J$2:$K$15,2,FALSE)</f>
        <v>Oct'23 to Mar'24</v>
      </c>
      <c r="C2030" t="s">
        <v>538</v>
      </c>
      <c r="D2030" t="s">
        <v>572</v>
      </c>
      <c r="E2030" t="s">
        <v>573</v>
      </c>
      <c r="F2030" t="s">
        <v>21</v>
      </c>
      <c r="G2030" t="s">
        <v>516</v>
      </c>
      <c r="H2030" t="s">
        <v>577</v>
      </c>
      <c r="I2030" t="s">
        <v>578</v>
      </c>
      <c r="J2030" t="s">
        <v>503</v>
      </c>
      <c r="K2030" s="125">
        <v>0</v>
      </c>
    </row>
    <row r="2031" spans="1:11" x14ac:dyDescent="0.25">
      <c r="A2031" s="37" t="str">
        <f t="shared" si="15"/>
        <v>NHS111PS-202324-H2</v>
      </c>
      <c r="B2031" s="37" t="str">
        <f>VLOOKUP($A2031,Refs!$J$2:$K$15,2,FALSE)</f>
        <v>Oct'23 to Mar'24</v>
      </c>
      <c r="C2031" t="s">
        <v>538</v>
      </c>
      <c r="D2031" t="s">
        <v>572</v>
      </c>
      <c r="E2031" t="s">
        <v>573</v>
      </c>
      <c r="F2031" t="s">
        <v>21</v>
      </c>
      <c r="G2031" t="s">
        <v>516</v>
      </c>
      <c r="H2031" t="s">
        <v>577</v>
      </c>
      <c r="I2031" t="s">
        <v>578</v>
      </c>
      <c r="J2031" t="s">
        <v>504</v>
      </c>
      <c r="K2031" s="125">
        <v>0</v>
      </c>
    </row>
    <row r="2032" spans="1:11" x14ac:dyDescent="0.25">
      <c r="A2032" s="37" t="str">
        <f t="shared" si="15"/>
        <v>NHS111PS-202324-H2</v>
      </c>
      <c r="B2032" s="37" t="str">
        <f>VLOOKUP($A2032,Refs!$J$2:$K$15,2,FALSE)</f>
        <v>Oct'23 to Mar'24</v>
      </c>
      <c r="C2032" t="s">
        <v>538</v>
      </c>
      <c r="D2032" t="s">
        <v>572</v>
      </c>
      <c r="E2032" t="s">
        <v>573</v>
      </c>
      <c r="F2032" t="s">
        <v>21</v>
      </c>
      <c r="G2032" t="s">
        <v>516</v>
      </c>
      <c r="H2032" t="s">
        <v>577</v>
      </c>
      <c r="I2032" t="s">
        <v>578</v>
      </c>
      <c r="J2032" t="s">
        <v>505</v>
      </c>
      <c r="K2032" s="125">
        <v>0</v>
      </c>
    </row>
    <row r="2033" spans="1:11" x14ac:dyDescent="0.25">
      <c r="A2033" s="37" t="str">
        <f t="shared" si="15"/>
        <v>NHS111PS-202324-H2</v>
      </c>
      <c r="B2033" s="37" t="str">
        <f>VLOOKUP($A2033,Refs!$J$2:$K$15,2,FALSE)</f>
        <v>Oct'23 to Mar'24</v>
      </c>
      <c r="C2033" t="s">
        <v>538</v>
      </c>
      <c r="D2033" t="s">
        <v>572</v>
      </c>
      <c r="E2033" t="s">
        <v>573</v>
      </c>
      <c r="F2033" t="s">
        <v>21</v>
      </c>
      <c r="G2033" t="s">
        <v>516</v>
      </c>
      <c r="H2033" t="s">
        <v>577</v>
      </c>
      <c r="I2033" t="s">
        <v>578</v>
      </c>
      <c r="J2033" t="s">
        <v>506</v>
      </c>
      <c r="K2033" s="125">
        <v>0</v>
      </c>
    </row>
    <row r="2034" spans="1:11" x14ac:dyDescent="0.25">
      <c r="A2034" s="37" t="str">
        <f t="shared" si="15"/>
        <v>NHS111PS-202324-H2</v>
      </c>
      <c r="B2034" s="37" t="str">
        <f>VLOOKUP($A2034,Refs!$J$2:$K$15,2,FALSE)</f>
        <v>Oct'23 to Mar'24</v>
      </c>
      <c r="C2034" t="s">
        <v>538</v>
      </c>
      <c r="D2034" t="s">
        <v>572</v>
      </c>
      <c r="E2034" t="s">
        <v>573</v>
      </c>
      <c r="F2034" t="s">
        <v>21</v>
      </c>
      <c r="G2034" t="s">
        <v>516</v>
      </c>
      <c r="H2034" t="s">
        <v>577</v>
      </c>
      <c r="I2034" t="s">
        <v>578</v>
      </c>
      <c r="J2034" t="s">
        <v>507</v>
      </c>
      <c r="K2034" s="125">
        <v>0</v>
      </c>
    </row>
    <row r="2035" spans="1:11" x14ac:dyDescent="0.25">
      <c r="A2035" s="37" t="str">
        <f t="shared" si="15"/>
        <v>NHS111PS-202324-H2</v>
      </c>
      <c r="B2035" s="37" t="str">
        <f>VLOOKUP($A2035,Refs!$J$2:$K$15,2,FALSE)</f>
        <v>Oct'23 to Mar'24</v>
      </c>
      <c r="C2035" t="s">
        <v>538</v>
      </c>
      <c r="D2035" t="s">
        <v>572</v>
      </c>
      <c r="E2035" t="s">
        <v>573</v>
      </c>
      <c r="F2035" t="s">
        <v>21</v>
      </c>
      <c r="G2035" t="s">
        <v>516</v>
      </c>
      <c r="H2035" t="s">
        <v>577</v>
      </c>
      <c r="I2035" t="s">
        <v>578</v>
      </c>
      <c r="J2035" t="s">
        <v>508</v>
      </c>
      <c r="K2035" s="125">
        <v>0</v>
      </c>
    </row>
    <row r="2036" spans="1:11" x14ac:dyDescent="0.25">
      <c r="A2036" s="37" t="str">
        <f t="shared" si="15"/>
        <v>NHS111PS-202324-H2</v>
      </c>
      <c r="B2036" s="37" t="str">
        <f>VLOOKUP($A2036,Refs!$J$2:$K$15,2,FALSE)</f>
        <v>Oct'23 to Mar'24</v>
      </c>
      <c r="C2036" t="s">
        <v>538</v>
      </c>
      <c r="D2036" t="s">
        <v>5</v>
      </c>
      <c r="E2036" t="s">
        <v>515</v>
      </c>
      <c r="F2036" t="s">
        <v>6</v>
      </c>
      <c r="G2036" t="s">
        <v>517</v>
      </c>
      <c r="H2036" t="s">
        <v>7</v>
      </c>
      <c r="I2036" t="s">
        <v>78</v>
      </c>
      <c r="J2036">
        <v>1</v>
      </c>
      <c r="K2036" s="125">
        <v>1092</v>
      </c>
    </row>
    <row r="2037" spans="1:11" x14ac:dyDescent="0.25">
      <c r="A2037" s="37" t="str">
        <f t="shared" si="15"/>
        <v>NHS111PS-202324-H2</v>
      </c>
      <c r="B2037" s="37" t="str">
        <f>VLOOKUP($A2037,Refs!$J$2:$K$15,2,FALSE)</f>
        <v>Oct'23 to Mar'24</v>
      </c>
      <c r="C2037" t="s">
        <v>538</v>
      </c>
      <c r="D2037" t="s">
        <v>5</v>
      </c>
      <c r="E2037" t="s">
        <v>515</v>
      </c>
      <c r="F2037" t="s">
        <v>6</v>
      </c>
      <c r="G2037" t="s">
        <v>517</v>
      </c>
      <c r="H2037" t="s">
        <v>7</v>
      </c>
      <c r="I2037" t="s">
        <v>78</v>
      </c>
      <c r="J2037">
        <v>2</v>
      </c>
      <c r="K2037" s="125">
        <v>200</v>
      </c>
    </row>
    <row r="2038" spans="1:11" x14ac:dyDescent="0.25">
      <c r="A2038" s="37" t="str">
        <f t="shared" ref="A2038:A2101" si="16">C2038</f>
        <v>NHS111PS-202324-H2</v>
      </c>
      <c r="B2038" s="37" t="str">
        <f>VLOOKUP($A2038,Refs!$J$2:$K$15,2,FALSE)</f>
        <v>Oct'23 to Mar'24</v>
      </c>
      <c r="C2038" t="s">
        <v>538</v>
      </c>
      <c r="D2038" t="s">
        <v>5</v>
      </c>
      <c r="E2038" t="s">
        <v>515</v>
      </c>
      <c r="F2038" t="s">
        <v>6</v>
      </c>
      <c r="G2038" t="s">
        <v>517</v>
      </c>
      <c r="H2038" t="s">
        <v>7</v>
      </c>
      <c r="I2038" t="s">
        <v>78</v>
      </c>
      <c r="J2038" t="s">
        <v>495</v>
      </c>
      <c r="K2038" s="125">
        <v>139</v>
      </c>
    </row>
    <row r="2039" spans="1:11" x14ac:dyDescent="0.25">
      <c r="A2039" s="37" t="str">
        <f t="shared" si="16"/>
        <v>NHS111PS-202324-H2</v>
      </c>
      <c r="B2039" s="37" t="str">
        <f>VLOOKUP($A2039,Refs!$J$2:$K$15,2,FALSE)</f>
        <v>Oct'23 to Mar'24</v>
      </c>
      <c r="C2039" t="s">
        <v>538</v>
      </c>
      <c r="D2039" t="s">
        <v>5</v>
      </c>
      <c r="E2039" t="s">
        <v>515</v>
      </c>
      <c r="F2039" t="s">
        <v>6</v>
      </c>
      <c r="G2039" t="s">
        <v>517</v>
      </c>
      <c r="H2039" t="s">
        <v>7</v>
      </c>
      <c r="I2039" t="s">
        <v>78</v>
      </c>
      <c r="J2039" t="s">
        <v>496</v>
      </c>
      <c r="K2039" s="125">
        <v>40</v>
      </c>
    </row>
    <row r="2040" spans="1:11" x14ac:dyDescent="0.25">
      <c r="A2040" s="37" t="str">
        <f t="shared" si="16"/>
        <v>NHS111PS-202324-H2</v>
      </c>
      <c r="B2040" s="37" t="str">
        <f>VLOOKUP($A2040,Refs!$J$2:$K$15,2,FALSE)</f>
        <v>Oct'23 to Mar'24</v>
      </c>
      <c r="C2040" t="s">
        <v>538</v>
      </c>
      <c r="D2040" t="s">
        <v>5</v>
      </c>
      <c r="E2040" t="s">
        <v>515</v>
      </c>
      <c r="F2040" t="s">
        <v>6</v>
      </c>
      <c r="G2040" t="s">
        <v>517</v>
      </c>
      <c r="H2040" t="s">
        <v>7</v>
      </c>
      <c r="I2040" t="s">
        <v>78</v>
      </c>
      <c r="J2040" t="s">
        <v>497</v>
      </c>
      <c r="K2040" s="125">
        <v>4</v>
      </c>
    </row>
    <row r="2041" spans="1:11" x14ac:dyDescent="0.25">
      <c r="A2041" s="37" t="str">
        <f t="shared" si="16"/>
        <v>NHS111PS-202324-H2</v>
      </c>
      <c r="B2041" s="37" t="str">
        <f>VLOOKUP($A2041,Refs!$J$2:$K$15,2,FALSE)</f>
        <v>Oct'23 to Mar'24</v>
      </c>
      <c r="C2041" t="s">
        <v>538</v>
      </c>
      <c r="D2041" t="s">
        <v>5</v>
      </c>
      <c r="E2041" t="s">
        <v>515</v>
      </c>
      <c r="F2041" t="s">
        <v>6</v>
      </c>
      <c r="G2041" t="s">
        <v>517</v>
      </c>
      <c r="H2041" t="s">
        <v>7</v>
      </c>
      <c r="I2041" t="s">
        <v>78</v>
      </c>
      <c r="J2041" t="s">
        <v>498</v>
      </c>
      <c r="K2041" s="125">
        <v>3</v>
      </c>
    </row>
    <row r="2042" spans="1:11" x14ac:dyDescent="0.25">
      <c r="A2042" s="37" t="str">
        <f t="shared" si="16"/>
        <v>NHS111PS-202324-H2</v>
      </c>
      <c r="B2042" s="37" t="str">
        <f>VLOOKUP($A2042,Refs!$J$2:$K$15,2,FALSE)</f>
        <v>Oct'23 to Mar'24</v>
      </c>
      <c r="C2042" t="s">
        <v>538</v>
      </c>
      <c r="D2042" t="s">
        <v>5</v>
      </c>
      <c r="E2042" t="s">
        <v>515</v>
      </c>
      <c r="F2042" t="s">
        <v>6</v>
      </c>
      <c r="G2042" t="s">
        <v>517</v>
      </c>
      <c r="H2042" t="s">
        <v>7</v>
      </c>
      <c r="I2042" t="s">
        <v>78</v>
      </c>
      <c r="J2042" t="s">
        <v>499</v>
      </c>
      <c r="K2042" s="125">
        <v>8</v>
      </c>
    </row>
    <row r="2043" spans="1:11" x14ac:dyDescent="0.25">
      <c r="A2043" s="37" t="str">
        <f t="shared" si="16"/>
        <v>NHS111PS-202324-H2</v>
      </c>
      <c r="B2043" s="37" t="str">
        <f>VLOOKUP($A2043,Refs!$J$2:$K$15,2,FALSE)</f>
        <v>Oct'23 to Mar'24</v>
      </c>
      <c r="C2043" t="s">
        <v>538</v>
      </c>
      <c r="D2043" t="s">
        <v>5</v>
      </c>
      <c r="E2043" t="s">
        <v>515</v>
      </c>
      <c r="F2043" t="s">
        <v>6</v>
      </c>
      <c r="G2043" t="s">
        <v>517</v>
      </c>
      <c r="H2043" t="s">
        <v>7</v>
      </c>
      <c r="I2043" t="s">
        <v>78</v>
      </c>
      <c r="J2043" t="s">
        <v>500</v>
      </c>
      <c r="K2043" s="125">
        <v>6</v>
      </c>
    </row>
    <row r="2044" spans="1:11" x14ac:dyDescent="0.25">
      <c r="A2044" s="37" t="str">
        <f t="shared" si="16"/>
        <v>NHS111PS-202324-H2</v>
      </c>
      <c r="B2044" s="37" t="str">
        <f>VLOOKUP($A2044,Refs!$J$2:$K$15,2,FALSE)</f>
        <v>Oct'23 to Mar'24</v>
      </c>
      <c r="C2044" t="s">
        <v>538</v>
      </c>
      <c r="D2044" t="s">
        <v>5</v>
      </c>
      <c r="E2044" t="s">
        <v>515</v>
      </c>
      <c r="F2044" t="s">
        <v>6</v>
      </c>
      <c r="G2044" t="s">
        <v>517</v>
      </c>
      <c r="H2044" t="s">
        <v>7</v>
      </c>
      <c r="I2044" t="s">
        <v>78</v>
      </c>
      <c r="J2044" t="s">
        <v>501</v>
      </c>
      <c r="K2044" s="125">
        <v>58</v>
      </c>
    </row>
    <row r="2045" spans="1:11" x14ac:dyDescent="0.25">
      <c r="A2045" s="37" t="str">
        <f t="shared" si="16"/>
        <v>NHS111PS-202324-H2</v>
      </c>
      <c r="B2045" s="37" t="str">
        <f>VLOOKUP($A2045,Refs!$J$2:$K$15,2,FALSE)</f>
        <v>Oct'23 to Mar'24</v>
      </c>
      <c r="C2045" t="s">
        <v>538</v>
      </c>
      <c r="D2045" t="s">
        <v>5</v>
      </c>
      <c r="E2045" t="s">
        <v>515</v>
      </c>
      <c r="F2045" t="s">
        <v>6</v>
      </c>
      <c r="G2045" t="s">
        <v>517</v>
      </c>
      <c r="H2045" t="s">
        <v>7</v>
      </c>
      <c r="I2045" t="s">
        <v>78</v>
      </c>
      <c r="J2045" t="s">
        <v>502</v>
      </c>
      <c r="K2045" s="125">
        <v>38</v>
      </c>
    </row>
    <row r="2046" spans="1:11" x14ac:dyDescent="0.25">
      <c r="A2046" s="37" t="str">
        <f t="shared" si="16"/>
        <v>NHS111PS-202324-H2</v>
      </c>
      <c r="B2046" s="37" t="str">
        <f>VLOOKUP($A2046,Refs!$J$2:$K$15,2,FALSE)</f>
        <v>Oct'23 to Mar'24</v>
      </c>
      <c r="C2046" t="s">
        <v>538</v>
      </c>
      <c r="D2046" t="s">
        <v>5</v>
      </c>
      <c r="E2046" t="s">
        <v>515</v>
      </c>
      <c r="F2046" t="s">
        <v>6</v>
      </c>
      <c r="G2046" t="s">
        <v>517</v>
      </c>
      <c r="H2046" t="s">
        <v>7</v>
      </c>
      <c r="I2046" t="s">
        <v>78</v>
      </c>
      <c r="J2046" t="s">
        <v>503</v>
      </c>
      <c r="K2046" s="125">
        <v>35</v>
      </c>
    </row>
    <row r="2047" spans="1:11" x14ac:dyDescent="0.25">
      <c r="A2047" s="37" t="str">
        <f t="shared" si="16"/>
        <v>NHS111PS-202324-H2</v>
      </c>
      <c r="B2047" s="37" t="str">
        <f>VLOOKUP($A2047,Refs!$J$2:$K$15,2,FALSE)</f>
        <v>Oct'23 to Mar'24</v>
      </c>
      <c r="C2047" t="s">
        <v>538</v>
      </c>
      <c r="D2047" t="s">
        <v>5</v>
      </c>
      <c r="E2047" t="s">
        <v>515</v>
      </c>
      <c r="F2047" t="s">
        <v>6</v>
      </c>
      <c r="G2047" t="s">
        <v>517</v>
      </c>
      <c r="H2047" t="s">
        <v>7</v>
      </c>
      <c r="I2047" t="s">
        <v>78</v>
      </c>
      <c r="J2047" t="s">
        <v>504</v>
      </c>
      <c r="K2047" s="125">
        <v>34</v>
      </c>
    </row>
    <row r="2048" spans="1:11" x14ac:dyDescent="0.25">
      <c r="A2048" s="37" t="str">
        <f t="shared" si="16"/>
        <v>NHS111PS-202324-H2</v>
      </c>
      <c r="B2048" s="37" t="str">
        <f>VLOOKUP($A2048,Refs!$J$2:$K$15,2,FALSE)</f>
        <v>Oct'23 to Mar'24</v>
      </c>
      <c r="C2048" t="s">
        <v>538</v>
      </c>
      <c r="D2048" t="s">
        <v>5</v>
      </c>
      <c r="E2048" t="s">
        <v>515</v>
      </c>
      <c r="F2048" t="s">
        <v>6</v>
      </c>
      <c r="G2048" t="s">
        <v>517</v>
      </c>
      <c r="H2048" t="s">
        <v>7</v>
      </c>
      <c r="I2048" t="s">
        <v>78</v>
      </c>
      <c r="J2048" t="s">
        <v>505</v>
      </c>
      <c r="K2048" s="125">
        <v>6</v>
      </c>
    </row>
    <row r="2049" spans="1:11" x14ac:dyDescent="0.25">
      <c r="A2049" s="37" t="str">
        <f t="shared" si="16"/>
        <v>NHS111PS-202324-H2</v>
      </c>
      <c r="B2049" s="37" t="str">
        <f>VLOOKUP($A2049,Refs!$J$2:$K$15,2,FALSE)</f>
        <v>Oct'23 to Mar'24</v>
      </c>
      <c r="C2049" t="s">
        <v>538</v>
      </c>
      <c r="D2049" t="s">
        <v>5</v>
      </c>
      <c r="E2049" t="s">
        <v>515</v>
      </c>
      <c r="F2049" t="s">
        <v>6</v>
      </c>
      <c r="G2049" t="s">
        <v>517</v>
      </c>
      <c r="H2049" t="s">
        <v>7</v>
      </c>
      <c r="I2049" t="s">
        <v>78</v>
      </c>
      <c r="J2049" t="s">
        <v>506</v>
      </c>
      <c r="K2049" s="125">
        <v>13</v>
      </c>
    </row>
    <row r="2050" spans="1:11" x14ac:dyDescent="0.25">
      <c r="A2050" s="37" t="str">
        <f t="shared" si="16"/>
        <v>NHS111PS-202324-H2</v>
      </c>
      <c r="B2050" s="37" t="str">
        <f>VLOOKUP($A2050,Refs!$J$2:$K$15,2,FALSE)</f>
        <v>Oct'23 to Mar'24</v>
      </c>
      <c r="C2050" t="s">
        <v>538</v>
      </c>
      <c r="D2050" t="s">
        <v>5</v>
      </c>
      <c r="E2050" t="s">
        <v>515</v>
      </c>
      <c r="F2050" t="s">
        <v>6</v>
      </c>
      <c r="G2050" t="s">
        <v>517</v>
      </c>
      <c r="H2050" t="s">
        <v>7</v>
      </c>
      <c r="I2050" t="s">
        <v>78</v>
      </c>
      <c r="J2050" t="s">
        <v>507</v>
      </c>
      <c r="K2050" s="125">
        <v>15</v>
      </c>
    </row>
    <row r="2051" spans="1:11" x14ac:dyDescent="0.25">
      <c r="A2051" s="37" t="str">
        <f t="shared" si="16"/>
        <v>NHS111PS-202324-H2</v>
      </c>
      <c r="B2051" s="37" t="str">
        <f>VLOOKUP($A2051,Refs!$J$2:$K$15,2,FALSE)</f>
        <v>Oct'23 to Mar'24</v>
      </c>
      <c r="C2051" t="s">
        <v>538</v>
      </c>
      <c r="D2051" t="s">
        <v>5</v>
      </c>
      <c r="E2051" t="s">
        <v>515</v>
      </c>
      <c r="F2051" t="s">
        <v>6</v>
      </c>
      <c r="G2051" t="s">
        <v>517</v>
      </c>
      <c r="H2051" t="s">
        <v>7</v>
      </c>
      <c r="I2051" t="s">
        <v>78</v>
      </c>
      <c r="J2051" t="s">
        <v>508</v>
      </c>
      <c r="K2051" s="125">
        <v>1</v>
      </c>
    </row>
    <row r="2052" spans="1:11" x14ac:dyDescent="0.25">
      <c r="A2052" s="37" t="str">
        <f t="shared" si="16"/>
        <v>NHS111PS-202324-H2</v>
      </c>
      <c r="B2052" s="37" t="str">
        <f>VLOOKUP($A2052,Refs!$J$2:$K$15,2,FALSE)</f>
        <v>Oct'23 to Mar'24</v>
      </c>
      <c r="C2052" t="s">
        <v>538</v>
      </c>
      <c r="D2052" t="s">
        <v>18</v>
      </c>
      <c r="E2052" t="s">
        <v>511</v>
      </c>
      <c r="F2052" t="s">
        <v>35</v>
      </c>
      <c r="G2052" t="s">
        <v>518</v>
      </c>
      <c r="H2052" t="s">
        <v>36</v>
      </c>
      <c r="I2052" t="s">
        <v>64</v>
      </c>
      <c r="J2052">
        <v>1</v>
      </c>
      <c r="K2052" s="125">
        <v>25464</v>
      </c>
    </row>
    <row r="2053" spans="1:11" x14ac:dyDescent="0.25">
      <c r="A2053" s="37" t="str">
        <f t="shared" si="16"/>
        <v>NHS111PS-202324-H2</v>
      </c>
      <c r="B2053" s="37" t="str">
        <f>VLOOKUP($A2053,Refs!$J$2:$K$15,2,FALSE)</f>
        <v>Oct'23 to Mar'24</v>
      </c>
      <c r="C2053" t="s">
        <v>538</v>
      </c>
      <c r="D2053" t="s">
        <v>18</v>
      </c>
      <c r="E2053" t="s">
        <v>511</v>
      </c>
      <c r="F2053" t="s">
        <v>35</v>
      </c>
      <c r="G2053" t="s">
        <v>518</v>
      </c>
      <c r="H2053" t="s">
        <v>36</v>
      </c>
      <c r="I2053" t="s">
        <v>64</v>
      </c>
      <c r="J2053">
        <v>2</v>
      </c>
      <c r="K2053" s="125">
        <v>1481</v>
      </c>
    </row>
    <row r="2054" spans="1:11" x14ac:dyDescent="0.25">
      <c r="A2054" s="37" t="str">
        <f t="shared" si="16"/>
        <v>NHS111PS-202324-H2</v>
      </c>
      <c r="B2054" s="37" t="str">
        <f>VLOOKUP($A2054,Refs!$J$2:$K$15,2,FALSE)</f>
        <v>Oct'23 to Mar'24</v>
      </c>
      <c r="C2054" t="s">
        <v>538</v>
      </c>
      <c r="D2054" t="s">
        <v>18</v>
      </c>
      <c r="E2054" t="s">
        <v>511</v>
      </c>
      <c r="F2054" t="s">
        <v>35</v>
      </c>
      <c r="G2054" t="s">
        <v>518</v>
      </c>
      <c r="H2054" t="s">
        <v>36</v>
      </c>
      <c r="I2054" t="s">
        <v>64</v>
      </c>
      <c r="J2054" t="s">
        <v>495</v>
      </c>
      <c r="K2054" s="125">
        <v>970</v>
      </c>
    </row>
    <row r="2055" spans="1:11" x14ac:dyDescent="0.25">
      <c r="A2055" s="37" t="str">
        <f t="shared" si="16"/>
        <v>NHS111PS-202324-H2</v>
      </c>
      <c r="B2055" s="37" t="str">
        <f>VLOOKUP($A2055,Refs!$J$2:$K$15,2,FALSE)</f>
        <v>Oct'23 to Mar'24</v>
      </c>
      <c r="C2055" t="s">
        <v>538</v>
      </c>
      <c r="D2055" t="s">
        <v>18</v>
      </c>
      <c r="E2055" t="s">
        <v>511</v>
      </c>
      <c r="F2055" t="s">
        <v>35</v>
      </c>
      <c r="G2055" t="s">
        <v>518</v>
      </c>
      <c r="H2055" t="s">
        <v>36</v>
      </c>
      <c r="I2055" t="s">
        <v>64</v>
      </c>
      <c r="J2055" t="s">
        <v>496</v>
      </c>
      <c r="K2055" s="125">
        <v>119</v>
      </c>
    </row>
    <row r="2056" spans="1:11" x14ac:dyDescent="0.25">
      <c r="A2056" s="37" t="str">
        <f t="shared" si="16"/>
        <v>NHS111PS-202324-H2</v>
      </c>
      <c r="B2056" s="37" t="str">
        <f>VLOOKUP($A2056,Refs!$J$2:$K$15,2,FALSE)</f>
        <v>Oct'23 to Mar'24</v>
      </c>
      <c r="C2056" t="s">
        <v>538</v>
      </c>
      <c r="D2056" t="s">
        <v>18</v>
      </c>
      <c r="E2056" t="s">
        <v>511</v>
      </c>
      <c r="F2056" t="s">
        <v>35</v>
      </c>
      <c r="G2056" t="s">
        <v>518</v>
      </c>
      <c r="H2056" t="s">
        <v>36</v>
      </c>
      <c r="I2056" t="s">
        <v>64</v>
      </c>
      <c r="J2056" t="s">
        <v>497</v>
      </c>
      <c r="K2056" s="125">
        <v>65</v>
      </c>
    </row>
    <row r="2057" spans="1:11" x14ac:dyDescent="0.25">
      <c r="A2057" s="37" t="str">
        <f t="shared" si="16"/>
        <v>NHS111PS-202324-H2</v>
      </c>
      <c r="B2057" s="37" t="str">
        <f>VLOOKUP($A2057,Refs!$J$2:$K$15,2,FALSE)</f>
        <v>Oct'23 to Mar'24</v>
      </c>
      <c r="C2057" t="s">
        <v>538</v>
      </c>
      <c r="D2057" t="s">
        <v>18</v>
      </c>
      <c r="E2057" t="s">
        <v>511</v>
      </c>
      <c r="F2057" t="s">
        <v>35</v>
      </c>
      <c r="G2057" t="s">
        <v>518</v>
      </c>
      <c r="H2057" t="s">
        <v>36</v>
      </c>
      <c r="I2057" t="s">
        <v>64</v>
      </c>
      <c r="J2057" t="s">
        <v>498</v>
      </c>
      <c r="K2057" s="125">
        <v>74</v>
      </c>
    </row>
    <row r="2058" spans="1:11" x14ac:dyDescent="0.25">
      <c r="A2058" s="37" t="str">
        <f t="shared" si="16"/>
        <v>NHS111PS-202324-H2</v>
      </c>
      <c r="B2058" s="37" t="str">
        <f>VLOOKUP($A2058,Refs!$J$2:$K$15,2,FALSE)</f>
        <v>Oct'23 to Mar'24</v>
      </c>
      <c r="C2058" t="s">
        <v>538</v>
      </c>
      <c r="D2058" t="s">
        <v>18</v>
      </c>
      <c r="E2058" t="s">
        <v>511</v>
      </c>
      <c r="F2058" t="s">
        <v>35</v>
      </c>
      <c r="G2058" t="s">
        <v>518</v>
      </c>
      <c r="H2058" t="s">
        <v>36</v>
      </c>
      <c r="I2058" t="s">
        <v>64</v>
      </c>
      <c r="J2058" t="s">
        <v>499</v>
      </c>
      <c r="K2058" s="125">
        <v>116</v>
      </c>
    </row>
    <row r="2059" spans="1:11" x14ac:dyDescent="0.25">
      <c r="A2059" s="37" t="str">
        <f t="shared" si="16"/>
        <v>NHS111PS-202324-H2</v>
      </c>
      <c r="B2059" s="37" t="str">
        <f>VLOOKUP($A2059,Refs!$J$2:$K$15,2,FALSE)</f>
        <v>Oct'23 to Mar'24</v>
      </c>
      <c r="C2059" t="s">
        <v>538</v>
      </c>
      <c r="D2059" t="s">
        <v>18</v>
      </c>
      <c r="E2059" t="s">
        <v>511</v>
      </c>
      <c r="F2059" t="s">
        <v>35</v>
      </c>
      <c r="G2059" t="s">
        <v>518</v>
      </c>
      <c r="H2059" t="s">
        <v>36</v>
      </c>
      <c r="I2059" t="s">
        <v>64</v>
      </c>
      <c r="J2059" t="s">
        <v>500</v>
      </c>
      <c r="K2059" s="125">
        <v>137</v>
      </c>
    </row>
    <row r="2060" spans="1:11" x14ac:dyDescent="0.25">
      <c r="A2060" s="37" t="str">
        <f t="shared" si="16"/>
        <v>NHS111PS-202324-H2</v>
      </c>
      <c r="B2060" s="37" t="str">
        <f>VLOOKUP($A2060,Refs!$J$2:$K$15,2,FALSE)</f>
        <v>Oct'23 to Mar'24</v>
      </c>
      <c r="C2060" t="s">
        <v>538</v>
      </c>
      <c r="D2060" t="s">
        <v>18</v>
      </c>
      <c r="E2060" t="s">
        <v>511</v>
      </c>
      <c r="F2060" t="s">
        <v>35</v>
      </c>
      <c r="G2060" t="s">
        <v>518</v>
      </c>
      <c r="H2060" t="s">
        <v>36</v>
      </c>
      <c r="I2060" t="s">
        <v>64</v>
      </c>
      <c r="J2060" t="s">
        <v>501</v>
      </c>
      <c r="K2060" s="125">
        <v>519</v>
      </c>
    </row>
    <row r="2061" spans="1:11" x14ac:dyDescent="0.25">
      <c r="A2061" s="37" t="str">
        <f t="shared" si="16"/>
        <v>NHS111PS-202324-H2</v>
      </c>
      <c r="B2061" s="37" t="str">
        <f>VLOOKUP($A2061,Refs!$J$2:$K$15,2,FALSE)</f>
        <v>Oct'23 to Mar'24</v>
      </c>
      <c r="C2061" t="s">
        <v>538</v>
      </c>
      <c r="D2061" t="s">
        <v>18</v>
      </c>
      <c r="E2061" t="s">
        <v>511</v>
      </c>
      <c r="F2061" t="s">
        <v>35</v>
      </c>
      <c r="G2061" t="s">
        <v>518</v>
      </c>
      <c r="H2061" t="s">
        <v>36</v>
      </c>
      <c r="I2061" t="s">
        <v>64</v>
      </c>
      <c r="J2061" t="s">
        <v>502</v>
      </c>
      <c r="K2061" s="125">
        <v>203</v>
      </c>
    </row>
    <row r="2062" spans="1:11" x14ac:dyDescent="0.25">
      <c r="A2062" s="37" t="str">
        <f t="shared" si="16"/>
        <v>NHS111PS-202324-H2</v>
      </c>
      <c r="B2062" s="37" t="str">
        <f>VLOOKUP($A2062,Refs!$J$2:$K$15,2,FALSE)</f>
        <v>Oct'23 to Mar'24</v>
      </c>
      <c r="C2062" t="s">
        <v>538</v>
      </c>
      <c r="D2062" t="s">
        <v>18</v>
      </c>
      <c r="E2062" t="s">
        <v>511</v>
      </c>
      <c r="F2062" t="s">
        <v>35</v>
      </c>
      <c r="G2062" t="s">
        <v>518</v>
      </c>
      <c r="H2062" t="s">
        <v>36</v>
      </c>
      <c r="I2062" t="s">
        <v>64</v>
      </c>
      <c r="J2062" t="s">
        <v>503</v>
      </c>
      <c r="K2062" s="125">
        <v>126</v>
      </c>
    </row>
    <row r="2063" spans="1:11" x14ac:dyDescent="0.25">
      <c r="A2063" s="37" t="str">
        <f t="shared" si="16"/>
        <v>NHS111PS-202324-H2</v>
      </c>
      <c r="B2063" s="37" t="str">
        <f>VLOOKUP($A2063,Refs!$J$2:$K$15,2,FALSE)</f>
        <v>Oct'23 to Mar'24</v>
      </c>
      <c r="C2063" t="s">
        <v>538</v>
      </c>
      <c r="D2063" t="s">
        <v>18</v>
      </c>
      <c r="E2063" t="s">
        <v>511</v>
      </c>
      <c r="F2063" t="s">
        <v>35</v>
      </c>
      <c r="G2063" t="s">
        <v>518</v>
      </c>
      <c r="H2063" t="s">
        <v>36</v>
      </c>
      <c r="I2063" t="s">
        <v>64</v>
      </c>
      <c r="J2063" t="s">
        <v>504</v>
      </c>
      <c r="K2063" s="125">
        <v>200</v>
      </c>
    </row>
    <row r="2064" spans="1:11" x14ac:dyDescent="0.25">
      <c r="A2064" s="37" t="str">
        <f t="shared" si="16"/>
        <v>NHS111PS-202324-H2</v>
      </c>
      <c r="B2064" s="37" t="str">
        <f>VLOOKUP($A2064,Refs!$J$2:$K$15,2,FALSE)</f>
        <v>Oct'23 to Mar'24</v>
      </c>
      <c r="C2064" t="s">
        <v>538</v>
      </c>
      <c r="D2064" t="s">
        <v>18</v>
      </c>
      <c r="E2064" t="s">
        <v>511</v>
      </c>
      <c r="F2064" t="s">
        <v>35</v>
      </c>
      <c r="G2064" t="s">
        <v>518</v>
      </c>
      <c r="H2064" t="s">
        <v>36</v>
      </c>
      <c r="I2064" t="s">
        <v>64</v>
      </c>
      <c r="J2064" t="s">
        <v>505</v>
      </c>
      <c r="K2064" s="125">
        <v>0</v>
      </c>
    </row>
    <row r="2065" spans="1:11" x14ac:dyDescent="0.25">
      <c r="A2065" s="37" t="str">
        <f t="shared" si="16"/>
        <v>NHS111PS-202324-H2</v>
      </c>
      <c r="B2065" s="37" t="str">
        <f>VLOOKUP($A2065,Refs!$J$2:$K$15,2,FALSE)</f>
        <v>Oct'23 to Mar'24</v>
      </c>
      <c r="C2065" t="s">
        <v>538</v>
      </c>
      <c r="D2065" t="s">
        <v>18</v>
      </c>
      <c r="E2065" t="s">
        <v>511</v>
      </c>
      <c r="F2065" t="s">
        <v>35</v>
      </c>
      <c r="G2065" t="s">
        <v>518</v>
      </c>
      <c r="H2065" t="s">
        <v>36</v>
      </c>
      <c r="I2065" t="s">
        <v>64</v>
      </c>
      <c r="J2065" t="s">
        <v>506</v>
      </c>
      <c r="K2065" s="125">
        <v>131</v>
      </c>
    </row>
    <row r="2066" spans="1:11" x14ac:dyDescent="0.25">
      <c r="A2066" s="37" t="str">
        <f t="shared" si="16"/>
        <v>NHS111PS-202324-H2</v>
      </c>
      <c r="B2066" s="37" t="str">
        <f>VLOOKUP($A2066,Refs!$J$2:$K$15,2,FALSE)</f>
        <v>Oct'23 to Mar'24</v>
      </c>
      <c r="C2066" t="s">
        <v>538</v>
      </c>
      <c r="D2066" t="s">
        <v>18</v>
      </c>
      <c r="E2066" t="s">
        <v>511</v>
      </c>
      <c r="F2066" t="s">
        <v>35</v>
      </c>
      <c r="G2066" t="s">
        <v>518</v>
      </c>
      <c r="H2066" t="s">
        <v>36</v>
      </c>
      <c r="I2066" t="s">
        <v>64</v>
      </c>
      <c r="J2066" t="s">
        <v>507</v>
      </c>
      <c r="K2066" s="125">
        <v>285</v>
      </c>
    </row>
    <row r="2067" spans="1:11" x14ac:dyDescent="0.25">
      <c r="A2067" s="37" t="str">
        <f t="shared" si="16"/>
        <v>NHS111PS-202324-H2</v>
      </c>
      <c r="B2067" s="37" t="str">
        <f>VLOOKUP($A2067,Refs!$J$2:$K$15,2,FALSE)</f>
        <v>Oct'23 to Mar'24</v>
      </c>
      <c r="C2067" t="s">
        <v>538</v>
      </c>
      <c r="D2067" t="s">
        <v>18</v>
      </c>
      <c r="E2067" t="s">
        <v>511</v>
      </c>
      <c r="F2067" t="s">
        <v>35</v>
      </c>
      <c r="G2067" t="s">
        <v>518</v>
      </c>
      <c r="H2067" t="s">
        <v>36</v>
      </c>
      <c r="I2067" t="s">
        <v>64</v>
      </c>
      <c r="J2067" t="s">
        <v>508</v>
      </c>
      <c r="K2067" s="125">
        <v>17</v>
      </c>
    </row>
    <row r="2068" spans="1:11" x14ac:dyDescent="0.25">
      <c r="A2068" s="37" t="str">
        <f t="shared" si="16"/>
        <v>NHS111PS-202324-H2</v>
      </c>
      <c r="B2068" s="37" t="str">
        <f>VLOOKUP($A2068,Refs!$J$2:$K$15,2,FALSE)</f>
        <v>Oct'23 to Mar'24</v>
      </c>
      <c r="C2068" t="s">
        <v>538</v>
      </c>
      <c r="D2068" t="s">
        <v>8</v>
      </c>
      <c r="E2068" t="s">
        <v>493</v>
      </c>
      <c r="F2068" t="s">
        <v>26</v>
      </c>
      <c r="G2068" t="s">
        <v>553</v>
      </c>
      <c r="H2068" t="s">
        <v>40</v>
      </c>
      <c r="I2068" t="s">
        <v>80</v>
      </c>
      <c r="J2068">
        <v>1</v>
      </c>
      <c r="K2068" s="125">
        <v>548</v>
      </c>
    </row>
    <row r="2069" spans="1:11" x14ac:dyDescent="0.25">
      <c r="A2069" s="37" t="str">
        <f t="shared" si="16"/>
        <v>NHS111PS-202324-H2</v>
      </c>
      <c r="B2069" s="37" t="str">
        <f>VLOOKUP($A2069,Refs!$J$2:$K$15,2,FALSE)</f>
        <v>Oct'23 to Mar'24</v>
      </c>
      <c r="C2069" t="s">
        <v>538</v>
      </c>
      <c r="D2069" t="s">
        <v>8</v>
      </c>
      <c r="E2069" t="s">
        <v>493</v>
      </c>
      <c r="F2069" t="s">
        <v>26</v>
      </c>
      <c r="G2069" t="s">
        <v>553</v>
      </c>
      <c r="H2069" t="s">
        <v>40</v>
      </c>
      <c r="I2069" t="s">
        <v>80</v>
      </c>
      <c r="J2069">
        <v>2</v>
      </c>
      <c r="K2069" s="125">
        <v>133</v>
      </c>
    </row>
    <row r="2070" spans="1:11" x14ac:dyDescent="0.25">
      <c r="A2070" s="37" t="str">
        <f t="shared" si="16"/>
        <v>NHS111PS-202324-H2</v>
      </c>
      <c r="B2070" s="37" t="str">
        <f>VLOOKUP($A2070,Refs!$J$2:$K$15,2,FALSE)</f>
        <v>Oct'23 to Mar'24</v>
      </c>
      <c r="C2070" t="s">
        <v>538</v>
      </c>
      <c r="D2070" t="s">
        <v>8</v>
      </c>
      <c r="E2070" t="s">
        <v>493</v>
      </c>
      <c r="F2070" t="s">
        <v>26</v>
      </c>
      <c r="G2070" t="s">
        <v>553</v>
      </c>
      <c r="H2070" t="s">
        <v>40</v>
      </c>
      <c r="I2070" t="s">
        <v>80</v>
      </c>
      <c r="J2070" t="s">
        <v>495</v>
      </c>
      <c r="K2070" s="125">
        <v>75</v>
      </c>
    </row>
    <row r="2071" spans="1:11" x14ac:dyDescent="0.25">
      <c r="A2071" s="37" t="str">
        <f t="shared" si="16"/>
        <v>NHS111PS-202324-H2</v>
      </c>
      <c r="B2071" s="37" t="str">
        <f>VLOOKUP($A2071,Refs!$J$2:$K$15,2,FALSE)</f>
        <v>Oct'23 to Mar'24</v>
      </c>
      <c r="C2071" t="s">
        <v>538</v>
      </c>
      <c r="D2071" t="s">
        <v>8</v>
      </c>
      <c r="E2071" t="s">
        <v>493</v>
      </c>
      <c r="F2071" t="s">
        <v>26</v>
      </c>
      <c r="G2071" t="s">
        <v>553</v>
      </c>
      <c r="H2071" t="s">
        <v>40</v>
      </c>
      <c r="I2071" t="s">
        <v>80</v>
      </c>
      <c r="J2071" t="s">
        <v>496</v>
      </c>
      <c r="K2071" s="125">
        <v>40</v>
      </c>
    </row>
    <row r="2072" spans="1:11" x14ac:dyDescent="0.25">
      <c r="A2072" s="37" t="str">
        <f t="shared" si="16"/>
        <v>NHS111PS-202324-H2</v>
      </c>
      <c r="B2072" s="37" t="str">
        <f>VLOOKUP($A2072,Refs!$J$2:$K$15,2,FALSE)</f>
        <v>Oct'23 to Mar'24</v>
      </c>
      <c r="C2072" t="s">
        <v>538</v>
      </c>
      <c r="D2072" t="s">
        <v>8</v>
      </c>
      <c r="E2072" t="s">
        <v>493</v>
      </c>
      <c r="F2072" t="s">
        <v>26</v>
      </c>
      <c r="G2072" t="s">
        <v>553</v>
      </c>
      <c r="H2072" t="s">
        <v>40</v>
      </c>
      <c r="I2072" t="s">
        <v>80</v>
      </c>
      <c r="J2072" t="s">
        <v>497</v>
      </c>
      <c r="K2072" s="125">
        <v>3</v>
      </c>
    </row>
    <row r="2073" spans="1:11" x14ac:dyDescent="0.25">
      <c r="A2073" s="37" t="str">
        <f t="shared" si="16"/>
        <v>NHS111PS-202324-H2</v>
      </c>
      <c r="B2073" s="37" t="str">
        <f>VLOOKUP($A2073,Refs!$J$2:$K$15,2,FALSE)</f>
        <v>Oct'23 to Mar'24</v>
      </c>
      <c r="C2073" t="s">
        <v>538</v>
      </c>
      <c r="D2073" t="s">
        <v>8</v>
      </c>
      <c r="E2073" t="s">
        <v>493</v>
      </c>
      <c r="F2073" t="s">
        <v>26</v>
      </c>
      <c r="G2073" t="s">
        <v>553</v>
      </c>
      <c r="H2073" t="s">
        <v>40</v>
      </c>
      <c r="I2073" t="s">
        <v>80</v>
      </c>
      <c r="J2073" t="s">
        <v>498</v>
      </c>
      <c r="K2073" s="125">
        <v>8</v>
      </c>
    </row>
    <row r="2074" spans="1:11" x14ac:dyDescent="0.25">
      <c r="A2074" s="37" t="str">
        <f t="shared" si="16"/>
        <v>NHS111PS-202324-H2</v>
      </c>
      <c r="B2074" s="37" t="str">
        <f>VLOOKUP($A2074,Refs!$J$2:$K$15,2,FALSE)</f>
        <v>Oct'23 to Mar'24</v>
      </c>
      <c r="C2074" t="s">
        <v>538</v>
      </c>
      <c r="D2074" t="s">
        <v>8</v>
      </c>
      <c r="E2074" t="s">
        <v>493</v>
      </c>
      <c r="F2074" t="s">
        <v>26</v>
      </c>
      <c r="G2074" t="s">
        <v>553</v>
      </c>
      <c r="H2074" t="s">
        <v>40</v>
      </c>
      <c r="I2074" t="s">
        <v>80</v>
      </c>
      <c r="J2074" t="s">
        <v>499</v>
      </c>
      <c r="K2074" s="125">
        <v>7</v>
      </c>
    </row>
    <row r="2075" spans="1:11" x14ac:dyDescent="0.25">
      <c r="A2075" s="37" t="str">
        <f t="shared" si="16"/>
        <v>NHS111PS-202324-H2</v>
      </c>
      <c r="B2075" s="37" t="str">
        <f>VLOOKUP($A2075,Refs!$J$2:$K$15,2,FALSE)</f>
        <v>Oct'23 to Mar'24</v>
      </c>
      <c r="C2075" t="s">
        <v>538</v>
      </c>
      <c r="D2075" t="s">
        <v>8</v>
      </c>
      <c r="E2075" t="s">
        <v>493</v>
      </c>
      <c r="F2075" t="s">
        <v>26</v>
      </c>
      <c r="G2075" t="s">
        <v>553</v>
      </c>
      <c r="H2075" t="s">
        <v>40</v>
      </c>
      <c r="I2075" t="s">
        <v>80</v>
      </c>
      <c r="J2075" t="s">
        <v>500</v>
      </c>
      <c r="K2075" s="125">
        <v>0</v>
      </c>
    </row>
    <row r="2076" spans="1:11" x14ac:dyDescent="0.25">
      <c r="A2076" s="37" t="str">
        <f t="shared" si="16"/>
        <v>NHS111PS-202324-H2</v>
      </c>
      <c r="B2076" s="37" t="str">
        <f>VLOOKUP($A2076,Refs!$J$2:$K$15,2,FALSE)</f>
        <v>Oct'23 to Mar'24</v>
      </c>
      <c r="C2076" t="s">
        <v>538</v>
      </c>
      <c r="D2076" t="s">
        <v>8</v>
      </c>
      <c r="E2076" t="s">
        <v>493</v>
      </c>
      <c r="F2076" t="s">
        <v>26</v>
      </c>
      <c r="G2076" t="s">
        <v>553</v>
      </c>
      <c r="H2076" t="s">
        <v>40</v>
      </c>
      <c r="I2076" t="s">
        <v>80</v>
      </c>
      <c r="J2076" t="s">
        <v>501</v>
      </c>
      <c r="K2076" s="125">
        <v>31</v>
      </c>
    </row>
    <row r="2077" spans="1:11" x14ac:dyDescent="0.25">
      <c r="A2077" s="37" t="str">
        <f t="shared" si="16"/>
        <v>NHS111PS-202324-H2</v>
      </c>
      <c r="B2077" s="37" t="str">
        <f>VLOOKUP($A2077,Refs!$J$2:$K$15,2,FALSE)</f>
        <v>Oct'23 to Mar'24</v>
      </c>
      <c r="C2077" t="s">
        <v>538</v>
      </c>
      <c r="D2077" t="s">
        <v>8</v>
      </c>
      <c r="E2077" t="s">
        <v>493</v>
      </c>
      <c r="F2077" t="s">
        <v>26</v>
      </c>
      <c r="G2077" t="s">
        <v>553</v>
      </c>
      <c r="H2077" t="s">
        <v>40</v>
      </c>
      <c r="I2077" t="s">
        <v>80</v>
      </c>
      <c r="J2077" t="s">
        <v>502</v>
      </c>
      <c r="K2077" s="125">
        <v>12</v>
      </c>
    </row>
    <row r="2078" spans="1:11" x14ac:dyDescent="0.25">
      <c r="A2078" s="37" t="str">
        <f t="shared" si="16"/>
        <v>NHS111PS-202324-H2</v>
      </c>
      <c r="B2078" s="37" t="str">
        <f>VLOOKUP($A2078,Refs!$J$2:$K$15,2,FALSE)</f>
        <v>Oct'23 to Mar'24</v>
      </c>
      <c r="C2078" t="s">
        <v>538</v>
      </c>
      <c r="D2078" t="s">
        <v>8</v>
      </c>
      <c r="E2078" t="s">
        <v>493</v>
      </c>
      <c r="F2078" t="s">
        <v>26</v>
      </c>
      <c r="G2078" t="s">
        <v>553</v>
      </c>
      <c r="H2078" t="s">
        <v>40</v>
      </c>
      <c r="I2078" t="s">
        <v>80</v>
      </c>
      <c r="J2078" t="s">
        <v>503</v>
      </c>
      <c r="K2078" s="125">
        <v>17</v>
      </c>
    </row>
    <row r="2079" spans="1:11" x14ac:dyDescent="0.25">
      <c r="A2079" s="37" t="str">
        <f t="shared" si="16"/>
        <v>NHS111PS-202324-H2</v>
      </c>
      <c r="B2079" s="37" t="str">
        <f>VLOOKUP($A2079,Refs!$J$2:$K$15,2,FALSE)</f>
        <v>Oct'23 to Mar'24</v>
      </c>
      <c r="C2079" t="s">
        <v>538</v>
      </c>
      <c r="D2079" t="s">
        <v>8</v>
      </c>
      <c r="E2079" t="s">
        <v>493</v>
      </c>
      <c r="F2079" t="s">
        <v>26</v>
      </c>
      <c r="G2079" t="s">
        <v>553</v>
      </c>
      <c r="H2079" t="s">
        <v>40</v>
      </c>
      <c r="I2079" t="s">
        <v>80</v>
      </c>
      <c r="J2079" t="s">
        <v>504</v>
      </c>
      <c r="K2079" s="125">
        <v>59</v>
      </c>
    </row>
    <row r="2080" spans="1:11" x14ac:dyDescent="0.25">
      <c r="A2080" s="37" t="str">
        <f t="shared" si="16"/>
        <v>NHS111PS-202324-H2</v>
      </c>
      <c r="B2080" s="37" t="str">
        <f>VLOOKUP($A2080,Refs!$J$2:$K$15,2,FALSE)</f>
        <v>Oct'23 to Mar'24</v>
      </c>
      <c r="C2080" t="s">
        <v>538</v>
      </c>
      <c r="D2080" t="s">
        <v>8</v>
      </c>
      <c r="E2080" t="s">
        <v>493</v>
      </c>
      <c r="F2080" t="s">
        <v>26</v>
      </c>
      <c r="G2080" t="s">
        <v>553</v>
      </c>
      <c r="H2080" t="s">
        <v>40</v>
      </c>
      <c r="I2080" t="s">
        <v>80</v>
      </c>
      <c r="J2080" t="s">
        <v>505</v>
      </c>
      <c r="K2080" s="125">
        <v>2</v>
      </c>
    </row>
    <row r="2081" spans="1:11" x14ac:dyDescent="0.25">
      <c r="A2081" s="37" t="str">
        <f t="shared" si="16"/>
        <v>NHS111PS-202324-H2</v>
      </c>
      <c r="B2081" s="37" t="str">
        <f>VLOOKUP($A2081,Refs!$J$2:$K$15,2,FALSE)</f>
        <v>Oct'23 to Mar'24</v>
      </c>
      <c r="C2081" t="s">
        <v>538</v>
      </c>
      <c r="D2081" t="s">
        <v>8</v>
      </c>
      <c r="E2081" t="s">
        <v>493</v>
      </c>
      <c r="F2081" t="s">
        <v>26</v>
      </c>
      <c r="G2081" t="s">
        <v>553</v>
      </c>
      <c r="H2081" t="s">
        <v>40</v>
      </c>
      <c r="I2081" t="s">
        <v>80</v>
      </c>
      <c r="J2081" t="s">
        <v>506</v>
      </c>
      <c r="K2081" s="125">
        <v>2</v>
      </c>
    </row>
    <row r="2082" spans="1:11" x14ac:dyDescent="0.25">
      <c r="A2082" s="37" t="str">
        <f t="shared" si="16"/>
        <v>NHS111PS-202324-H2</v>
      </c>
      <c r="B2082" s="37" t="str">
        <f>VLOOKUP($A2082,Refs!$J$2:$K$15,2,FALSE)</f>
        <v>Oct'23 to Mar'24</v>
      </c>
      <c r="C2082" t="s">
        <v>538</v>
      </c>
      <c r="D2082" t="s">
        <v>8</v>
      </c>
      <c r="E2082" t="s">
        <v>493</v>
      </c>
      <c r="F2082" t="s">
        <v>26</v>
      </c>
      <c r="G2082" t="s">
        <v>553</v>
      </c>
      <c r="H2082" t="s">
        <v>40</v>
      </c>
      <c r="I2082" t="s">
        <v>80</v>
      </c>
      <c r="J2082" t="s">
        <v>507</v>
      </c>
      <c r="K2082" s="125">
        <v>10</v>
      </c>
    </row>
    <row r="2083" spans="1:11" x14ac:dyDescent="0.25">
      <c r="A2083" s="37" t="str">
        <f t="shared" si="16"/>
        <v>NHS111PS-202324-H2</v>
      </c>
      <c r="B2083" s="37" t="str">
        <f>VLOOKUP($A2083,Refs!$J$2:$K$15,2,FALSE)</f>
        <v>Oct'23 to Mar'24</v>
      </c>
      <c r="C2083" t="s">
        <v>538</v>
      </c>
      <c r="D2083" t="s">
        <v>8</v>
      </c>
      <c r="E2083" t="s">
        <v>493</v>
      </c>
      <c r="F2083" t="s">
        <v>26</v>
      </c>
      <c r="G2083" t="s">
        <v>553</v>
      </c>
      <c r="H2083" t="s">
        <v>40</v>
      </c>
      <c r="I2083" t="s">
        <v>80</v>
      </c>
      <c r="J2083" t="s">
        <v>508</v>
      </c>
      <c r="K2083" s="125">
        <v>0</v>
      </c>
    </row>
    <row r="2084" spans="1:11" x14ac:dyDescent="0.25">
      <c r="A2084" s="37" t="str">
        <f t="shared" si="16"/>
        <v>NHS111PS-202324-H2</v>
      </c>
      <c r="B2084" s="37" t="str">
        <f>VLOOKUP($A2084,Refs!$J$2:$K$15,2,FALSE)</f>
        <v>Oct'23 to Mar'24</v>
      </c>
      <c r="C2084" t="s">
        <v>538</v>
      </c>
      <c r="D2084" t="s">
        <v>8</v>
      </c>
      <c r="E2084" t="s">
        <v>493</v>
      </c>
      <c r="F2084" t="s">
        <v>26</v>
      </c>
      <c r="G2084" t="s">
        <v>553</v>
      </c>
      <c r="H2084" t="s">
        <v>27</v>
      </c>
      <c r="I2084" t="s">
        <v>81</v>
      </c>
      <c r="J2084">
        <v>1</v>
      </c>
      <c r="K2084" s="125">
        <v>1035</v>
      </c>
    </row>
    <row r="2085" spans="1:11" x14ac:dyDescent="0.25">
      <c r="A2085" s="37" t="str">
        <f t="shared" si="16"/>
        <v>NHS111PS-202324-H2</v>
      </c>
      <c r="B2085" s="37" t="str">
        <f>VLOOKUP($A2085,Refs!$J$2:$K$15,2,FALSE)</f>
        <v>Oct'23 to Mar'24</v>
      </c>
      <c r="C2085" t="s">
        <v>538</v>
      </c>
      <c r="D2085" t="s">
        <v>8</v>
      </c>
      <c r="E2085" t="s">
        <v>493</v>
      </c>
      <c r="F2085" t="s">
        <v>26</v>
      </c>
      <c r="G2085" t="s">
        <v>553</v>
      </c>
      <c r="H2085" t="s">
        <v>27</v>
      </c>
      <c r="I2085" t="s">
        <v>81</v>
      </c>
      <c r="J2085">
        <v>2</v>
      </c>
      <c r="K2085" s="125">
        <v>266</v>
      </c>
    </row>
    <row r="2086" spans="1:11" x14ac:dyDescent="0.25">
      <c r="A2086" s="37" t="str">
        <f t="shared" si="16"/>
        <v>NHS111PS-202324-H2</v>
      </c>
      <c r="B2086" s="37" t="str">
        <f>VLOOKUP($A2086,Refs!$J$2:$K$15,2,FALSE)</f>
        <v>Oct'23 to Mar'24</v>
      </c>
      <c r="C2086" t="s">
        <v>538</v>
      </c>
      <c r="D2086" t="s">
        <v>8</v>
      </c>
      <c r="E2086" t="s">
        <v>493</v>
      </c>
      <c r="F2086" t="s">
        <v>26</v>
      </c>
      <c r="G2086" t="s">
        <v>553</v>
      </c>
      <c r="H2086" t="s">
        <v>27</v>
      </c>
      <c r="I2086" t="s">
        <v>81</v>
      </c>
      <c r="J2086" t="s">
        <v>495</v>
      </c>
      <c r="K2086" s="125">
        <v>161</v>
      </c>
    </row>
    <row r="2087" spans="1:11" x14ac:dyDescent="0.25">
      <c r="A2087" s="37" t="str">
        <f t="shared" si="16"/>
        <v>NHS111PS-202324-H2</v>
      </c>
      <c r="B2087" s="37" t="str">
        <f>VLOOKUP($A2087,Refs!$J$2:$K$15,2,FALSE)</f>
        <v>Oct'23 to Mar'24</v>
      </c>
      <c r="C2087" t="s">
        <v>538</v>
      </c>
      <c r="D2087" t="s">
        <v>8</v>
      </c>
      <c r="E2087" t="s">
        <v>493</v>
      </c>
      <c r="F2087" t="s">
        <v>26</v>
      </c>
      <c r="G2087" t="s">
        <v>553</v>
      </c>
      <c r="H2087" t="s">
        <v>27</v>
      </c>
      <c r="I2087" t="s">
        <v>81</v>
      </c>
      <c r="J2087" t="s">
        <v>496</v>
      </c>
      <c r="K2087" s="125">
        <v>70</v>
      </c>
    </row>
    <row r="2088" spans="1:11" x14ac:dyDescent="0.25">
      <c r="A2088" s="37" t="str">
        <f t="shared" si="16"/>
        <v>NHS111PS-202324-H2</v>
      </c>
      <c r="B2088" s="37" t="str">
        <f>VLOOKUP($A2088,Refs!$J$2:$K$15,2,FALSE)</f>
        <v>Oct'23 to Mar'24</v>
      </c>
      <c r="C2088" t="s">
        <v>538</v>
      </c>
      <c r="D2088" t="s">
        <v>8</v>
      </c>
      <c r="E2088" t="s">
        <v>493</v>
      </c>
      <c r="F2088" t="s">
        <v>26</v>
      </c>
      <c r="G2088" t="s">
        <v>553</v>
      </c>
      <c r="H2088" t="s">
        <v>27</v>
      </c>
      <c r="I2088" t="s">
        <v>81</v>
      </c>
      <c r="J2088" t="s">
        <v>497</v>
      </c>
      <c r="K2088" s="125">
        <v>5</v>
      </c>
    </row>
    <row r="2089" spans="1:11" x14ac:dyDescent="0.25">
      <c r="A2089" s="37" t="str">
        <f t="shared" si="16"/>
        <v>NHS111PS-202324-H2</v>
      </c>
      <c r="B2089" s="37" t="str">
        <f>VLOOKUP($A2089,Refs!$J$2:$K$15,2,FALSE)</f>
        <v>Oct'23 to Mar'24</v>
      </c>
      <c r="C2089" t="s">
        <v>538</v>
      </c>
      <c r="D2089" t="s">
        <v>8</v>
      </c>
      <c r="E2089" t="s">
        <v>493</v>
      </c>
      <c r="F2089" t="s">
        <v>26</v>
      </c>
      <c r="G2089" t="s">
        <v>553</v>
      </c>
      <c r="H2089" t="s">
        <v>27</v>
      </c>
      <c r="I2089" t="s">
        <v>81</v>
      </c>
      <c r="J2089" t="s">
        <v>498</v>
      </c>
      <c r="K2089" s="125">
        <v>18</v>
      </c>
    </row>
    <row r="2090" spans="1:11" x14ac:dyDescent="0.25">
      <c r="A2090" s="37" t="str">
        <f t="shared" si="16"/>
        <v>NHS111PS-202324-H2</v>
      </c>
      <c r="B2090" s="37" t="str">
        <f>VLOOKUP($A2090,Refs!$J$2:$K$15,2,FALSE)</f>
        <v>Oct'23 to Mar'24</v>
      </c>
      <c r="C2090" t="s">
        <v>538</v>
      </c>
      <c r="D2090" t="s">
        <v>8</v>
      </c>
      <c r="E2090" t="s">
        <v>493</v>
      </c>
      <c r="F2090" t="s">
        <v>26</v>
      </c>
      <c r="G2090" t="s">
        <v>553</v>
      </c>
      <c r="H2090" t="s">
        <v>27</v>
      </c>
      <c r="I2090" t="s">
        <v>81</v>
      </c>
      <c r="J2090" t="s">
        <v>499</v>
      </c>
      <c r="K2090" s="125">
        <v>12</v>
      </c>
    </row>
    <row r="2091" spans="1:11" x14ac:dyDescent="0.25">
      <c r="A2091" s="37" t="str">
        <f t="shared" si="16"/>
        <v>NHS111PS-202324-H2</v>
      </c>
      <c r="B2091" s="37" t="str">
        <f>VLOOKUP($A2091,Refs!$J$2:$K$15,2,FALSE)</f>
        <v>Oct'23 to Mar'24</v>
      </c>
      <c r="C2091" t="s">
        <v>538</v>
      </c>
      <c r="D2091" t="s">
        <v>8</v>
      </c>
      <c r="E2091" t="s">
        <v>493</v>
      </c>
      <c r="F2091" t="s">
        <v>26</v>
      </c>
      <c r="G2091" t="s">
        <v>553</v>
      </c>
      <c r="H2091" t="s">
        <v>27</v>
      </c>
      <c r="I2091" t="s">
        <v>81</v>
      </c>
      <c r="J2091" t="s">
        <v>500</v>
      </c>
      <c r="K2091" s="125">
        <v>0</v>
      </c>
    </row>
    <row r="2092" spans="1:11" x14ac:dyDescent="0.25">
      <c r="A2092" s="37" t="str">
        <f t="shared" si="16"/>
        <v>NHS111PS-202324-H2</v>
      </c>
      <c r="B2092" s="37" t="str">
        <f>VLOOKUP($A2092,Refs!$J$2:$K$15,2,FALSE)</f>
        <v>Oct'23 to Mar'24</v>
      </c>
      <c r="C2092" t="s">
        <v>538</v>
      </c>
      <c r="D2092" t="s">
        <v>8</v>
      </c>
      <c r="E2092" t="s">
        <v>493</v>
      </c>
      <c r="F2092" t="s">
        <v>26</v>
      </c>
      <c r="G2092" t="s">
        <v>553</v>
      </c>
      <c r="H2092" t="s">
        <v>27</v>
      </c>
      <c r="I2092" t="s">
        <v>81</v>
      </c>
      <c r="J2092" t="s">
        <v>501</v>
      </c>
      <c r="K2092" s="125">
        <v>55</v>
      </c>
    </row>
    <row r="2093" spans="1:11" x14ac:dyDescent="0.25">
      <c r="A2093" s="37" t="str">
        <f t="shared" si="16"/>
        <v>NHS111PS-202324-H2</v>
      </c>
      <c r="B2093" s="37" t="str">
        <f>VLOOKUP($A2093,Refs!$J$2:$K$15,2,FALSE)</f>
        <v>Oct'23 to Mar'24</v>
      </c>
      <c r="C2093" t="s">
        <v>538</v>
      </c>
      <c r="D2093" t="s">
        <v>8</v>
      </c>
      <c r="E2093" t="s">
        <v>493</v>
      </c>
      <c r="F2093" t="s">
        <v>26</v>
      </c>
      <c r="G2093" t="s">
        <v>553</v>
      </c>
      <c r="H2093" t="s">
        <v>27</v>
      </c>
      <c r="I2093" t="s">
        <v>81</v>
      </c>
      <c r="J2093" t="s">
        <v>502</v>
      </c>
      <c r="K2093" s="125">
        <v>28</v>
      </c>
    </row>
    <row r="2094" spans="1:11" x14ac:dyDescent="0.25">
      <c r="A2094" s="37" t="str">
        <f t="shared" si="16"/>
        <v>NHS111PS-202324-H2</v>
      </c>
      <c r="B2094" s="37" t="str">
        <f>VLOOKUP($A2094,Refs!$J$2:$K$15,2,FALSE)</f>
        <v>Oct'23 to Mar'24</v>
      </c>
      <c r="C2094" t="s">
        <v>538</v>
      </c>
      <c r="D2094" t="s">
        <v>8</v>
      </c>
      <c r="E2094" t="s">
        <v>493</v>
      </c>
      <c r="F2094" t="s">
        <v>26</v>
      </c>
      <c r="G2094" t="s">
        <v>553</v>
      </c>
      <c r="H2094" t="s">
        <v>27</v>
      </c>
      <c r="I2094" t="s">
        <v>81</v>
      </c>
      <c r="J2094" t="s">
        <v>503</v>
      </c>
      <c r="K2094" s="125">
        <v>43</v>
      </c>
    </row>
    <row r="2095" spans="1:11" x14ac:dyDescent="0.25">
      <c r="A2095" s="37" t="str">
        <f t="shared" si="16"/>
        <v>NHS111PS-202324-H2</v>
      </c>
      <c r="B2095" s="37" t="str">
        <f>VLOOKUP($A2095,Refs!$J$2:$K$15,2,FALSE)</f>
        <v>Oct'23 to Mar'24</v>
      </c>
      <c r="C2095" t="s">
        <v>538</v>
      </c>
      <c r="D2095" t="s">
        <v>8</v>
      </c>
      <c r="E2095" t="s">
        <v>493</v>
      </c>
      <c r="F2095" t="s">
        <v>26</v>
      </c>
      <c r="G2095" t="s">
        <v>553</v>
      </c>
      <c r="H2095" t="s">
        <v>27</v>
      </c>
      <c r="I2095" t="s">
        <v>81</v>
      </c>
      <c r="J2095" t="s">
        <v>504</v>
      </c>
      <c r="K2095" s="125">
        <v>116</v>
      </c>
    </row>
    <row r="2096" spans="1:11" x14ac:dyDescent="0.25">
      <c r="A2096" s="37" t="str">
        <f t="shared" si="16"/>
        <v>NHS111PS-202324-H2</v>
      </c>
      <c r="B2096" s="37" t="str">
        <f>VLOOKUP($A2096,Refs!$J$2:$K$15,2,FALSE)</f>
        <v>Oct'23 to Mar'24</v>
      </c>
      <c r="C2096" t="s">
        <v>538</v>
      </c>
      <c r="D2096" t="s">
        <v>8</v>
      </c>
      <c r="E2096" t="s">
        <v>493</v>
      </c>
      <c r="F2096" t="s">
        <v>26</v>
      </c>
      <c r="G2096" t="s">
        <v>553</v>
      </c>
      <c r="H2096" t="s">
        <v>27</v>
      </c>
      <c r="I2096" t="s">
        <v>81</v>
      </c>
      <c r="J2096" t="s">
        <v>505</v>
      </c>
      <c r="K2096" s="125">
        <v>5</v>
      </c>
    </row>
    <row r="2097" spans="1:11" x14ac:dyDescent="0.25">
      <c r="A2097" s="37" t="str">
        <f t="shared" si="16"/>
        <v>NHS111PS-202324-H2</v>
      </c>
      <c r="B2097" s="37" t="str">
        <f>VLOOKUP($A2097,Refs!$J$2:$K$15,2,FALSE)</f>
        <v>Oct'23 to Mar'24</v>
      </c>
      <c r="C2097" t="s">
        <v>538</v>
      </c>
      <c r="D2097" t="s">
        <v>8</v>
      </c>
      <c r="E2097" t="s">
        <v>493</v>
      </c>
      <c r="F2097" t="s">
        <v>26</v>
      </c>
      <c r="G2097" t="s">
        <v>553</v>
      </c>
      <c r="H2097" t="s">
        <v>27</v>
      </c>
      <c r="I2097" t="s">
        <v>81</v>
      </c>
      <c r="J2097" t="s">
        <v>506</v>
      </c>
      <c r="K2097" s="125">
        <v>3</v>
      </c>
    </row>
    <row r="2098" spans="1:11" x14ac:dyDescent="0.25">
      <c r="A2098" s="37" t="str">
        <f t="shared" si="16"/>
        <v>NHS111PS-202324-H2</v>
      </c>
      <c r="B2098" s="37" t="str">
        <f>VLOOKUP($A2098,Refs!$J$2:$K$15,2,FALSE)</f>
        <v>Oct'23 to Mar'24</v>
      </c>
      <c r="C2098" t="s">
        <v>538</v>
      </c>
      <c r="D2098" t="s">
        <v>8</v>
      </c>
      <c r="E2098" t="s">
        <v>493</v>
      </c>
      <c r="F2098" t="s">
        <v>26</v>
      </c>
      <c r="G2098" t="s">
        <v>553</v>
      </c>
      <c r="H2098" t="s">
        <v>27</v>
      </c>
      <c r="I2098" t="s">
        <v>81</v>
      </c>
      <c r="J2098" t="s">
        <v>507</v>
      </c>
      <c r="K2098" s="125">
        <v>16</v>
      </c>
    </row>
    <row r="2099" spans="1:11" x14ac:dyDescent="0.25">
      <c r="A2099" s="37" t="str">
        <f t="shared" si="16"/>
        <v>NHS111PS-202324-H2</v>
      </c>
      <c r="B2099" s="37" t="str">
        <f>VLOOKUP($A2099,Refs!$J$2:$K$15,2,FALSE)</f>
        <v>Oct'23 to Mar'24</v>
      </c>
      <c r="C2099" t="s">
        <v>538</v>
      </c>
      <c r="D2099" t="s">
        <v>8</v>
      </c>
      <c r="E2099" t="s">
        <v>493</v>
      </c>
      <c r="F2099" t="s">
        <v>26</v>
      </c>
      <c r="G2099" t="s">
        <v>553</v>
      </c>
      <c r="H2099" t="s">
        <v>27</v>
      </c>
      <c r="I2099" t="s">
        <v>81</v>
      </c>
      <c r="J2099" t="s">
        <v>508</v>
      </c>
      <c r="K2099" s="125">
        <v>0</v>
      </c>
    </row>
    <row r="2100" spans="1:11" x14ac:dyDescent="0.25">
      <c r="A2100" s="37" t="str">
        <f t="shared" si="16"/>
        <v>NHS111PS-202324-H2</v>
      </c>
      <c r="B2100" s="37" t="str">
        <f>VLOOKUP($A2100,Refs!$J$2:$K$15,2,FALSE)</f>
        <v>Oct'23 to Mar'24</v>
      </c>
      <c r="C2100" t="s">
        <v>538</v>
      </c>
      <c r="D2100" t="s">
        <v>8</v>
      </c>
      <c r="E2100" t="s">
        <v>493</v>
      </c>
      <c r="F2100" t="s">
        <v>26</v>
      </c>
      <c r="G2100" t="s">
        <v>553</v>
      </c>
      <c r="H2100" t="s">
        <v>46</v>
      </c>
      <c r="I2100" t="s">
        <v>82</v>
      </c>
      <c r="J2100">
        <v>1</v>
      </c>
      <c r="K2100" s="125">
        <v>936</v>
      </c>
    </row>
    <row r="2101" spans="1:11" x14ac:dyDescent="0.25">
      <c r="A2101" s="37" t="str">
        <f t="shared" si="16"/>
        <v>NHS111PS-202324-H2</v>
      </c>
      <c r="B2101" s="37" t="str">
        <f>VLOOKUP($A2101,Refs!$J$2:$K$15,2,FALSE)</f>
        <v>Oct'23 to Mar'24</v>
      </c>
      <c r="C2101" t="s">
        <v>538</v>
      </c>
      <c r="D2101" t="s">
        <v>8</v>
      </c>
      <c r="E2101" t="s">
        <v>493</v>
      </c>
      <c r="F2101" t="s">
        <v>26</v>
      </c>
      <c r="G2101" t="s">
        <v>553</v>
      </c>
      <c r="H2101" t="s">
        <v>46</v>
      </c>
      <c r="I2101" t="s">
        <v>82</v>
      </c>
      <c r="J2101">
        <v>2</v>
      </c>
      <c r="K2101" s="125">
        <v>247</v>
      </c>
    </row>
    <row r="2102" spans="1:11" x14ac:dyDescent="0.25">
      <c r="A2102" s="37" t="str">
        <f t="shared" ref="A2102:A2165" si="17">C2102</f>
        <v>NHS111PS-202324-H2</v>
      </c>
      <c r="B2102" s="37" t="str">
        <f>VLOOKUP($A2102,Refs!$J$2:$K$15,2,FALSE)</f>
        <v>Oct'23 to Mar'24</v>
      </c>
      <c r="C2102" t="s">
        <v>538</v>
      </c>
      <c r="D2102" t="s">
        <v>8</v>
      </c>
      <c r="E2102" t="s">
        <v>493</v>
      </c>
      <c r="F2102" t="s">
        <v>26</v>
      </c>
      <c r="G2102" t="s">
        <v>553</v>
      </c>
      <c r="H2102" t="s">
        <v>46</v>
      </c>
      <c r="I2102" t="s">
        <v>82</v>
      </c>
      <c r="J2102" t="s">
        <v>495</v>
      </c>
      <c r="K2102" s="125">
        <v>127</v>
      </c>
    </row>
    <row r="2103" spans="1:11" x14ac:dyDescent="0.25">
      <c r="A2103" s="37" t="str">
        <f t="shared" si="17"/>
        <v>NHS111PS-202324-H2</v>
      </c>
      <c r="B2103" s="37" t="str">
        <f>VLOOKUP($A2103,Refs!$J$2:$K$15,2,FALSE)</f>
        <v>Oct'23 to Mar'24</v>
      </c>
      <c r="C2103" t="s">
        <v>538</v>
      </c>
      <c r="D2103" t="s">
        <v>8</v>
      </c>
      <c r="E2103" t="s">
        <v>493</v>
      </c>
      <c r="F2103" t="s">
        <v>26</v>
      </c>
      <c r="G2103" t="s">
        <v>553</v>
      </c>
      <c r="H2103" t="s">
        <v>46</v>
      </c>
      <c r="I2103" t="s">
        <v>82</v>
      </c>
      <c r="J2103" t="s">
        <v>496</v>
      </c>
      <c r="K2103" s="125">
        <v>87</v>
      </c>
    </row>
    <row r="2104" spans="1:11" x14ac:dyDescent="0.25">
      <c r="A2104" s="37" t="str">
        <f t="shared" si="17"/>
        <v>NHS111PS-202324-H2</v>
      </c>
      <c r="B2104" s="37" t="str">
        <f>VLOOKUP($A2104,Refs!$J$2:$K$15,2,FALSE)</f>
        <v>Oct'23 to Mar'24</v>
      </c>
      <c r="C2104" t="s">
        <v>538</v>
      </c>
      <c r="D2104" t="s">
        <v>8</v>
      </c>
      <c r="E2104" t="s">
        <v>493</v>
      </c>
      <c r="F2104" t="s">
        <v>26</v>
      </c>
      <c r="G2104" t="s">
        <v>553</v>
      </c>
      <c r="H2104" t="s">
        <v>46</v>
      </c>
      <c r="I2104" t="s">
        <v>82</v>
      </c>
      <c r="J2104" t="s">
        <v>497</v>
      </c>
      <c r="K2104" s="125">
        <v>5</v>
      </c>
    </row>
    <row r="2105" spans="1:11" x14ac:dyDescent="0.25">
      <c r="A2105" s="37" t="str">
        <f t="shared" si="17"/>
        <v>NHS111PS-202324-H2</v>
      </c>
      <c r="B2105" s="37" t="str">
        <f>VLOOKUP($A2105,Refs!$J$2:$K$15,2,FALSE)</f>
        <v>Oct'23 to Mar'24</v>
      </c>
      <c r="C2105" t="s">
        <v>538</v>
      </c>
      <c r="D2105" t="s">
        <v>8</v>
      </c>
      <c r="E2105" t="s">
        <v>493</v>
      </c>
      <c r="F2105" t="s">
        <v>26</v>
      </c>
      <c r="G2105" t="s">
        <v>553</v>
      </c>
      <c r="H2105" t="s">
        <v>46</v>
      </c>
      <c r="I2105" t="s">
        <v>82</v>
      </c>
      <c r="J2105" t="s">
        <v>498</v>
      </c>
      <c r="K2105" s="125">
        <v>14</v>
      </c>
    </row>
    <row r="2106" spans="1:11" x14ac:dyDescent="0.25">
      <c r="A2106" s="37" t="str">
        <f t="shared" si="17"/>
        <v>NHS111PS-202324-H2</v>
      </c>
      <c r="B2106" s="37" t="str">
        <f>VLOOKUP($A2106,Refs!$J$2:$K$15,2,FALSE)</f>
        <v>Oct'23 to Mar'24</v>
      </c>
      <c r="C2106" t="s">
        <v>538</v>
      </c>
      <c r="D2106" t="s">
        <v>8</v>
      </c>
      <c r="E2106" t="s">
        <v>493</v>
      </c>
      <c r="F2106" t="s">
        <v>26</v>
      </c>
      <c r="G2106" t="s">
        <v>553</v>
      </c>
      <c r="H2106" t="s">
        <v>46</v>
      </c>
      <c r="I2106" t="s">
        <v>82</v>
      </c>
      <c r="J2106" t="s">
        <v>499</v>
      </c>
      <c r="K2106" s="125">
        <v>14</v>
      </c>
    </row>
    <row r="2107" spans="1:11" x14ac:dyDescent="0.25">
      <c r="A2107" s="37" t="str">
        <f t="shared" si="17"/>
        <v>NHS111PS-202324-H2</v>
      </c>
      <c r="B2107" s="37" t="str">
        <f>VLOOKUP($A2107,Refs!$J$2:$K$15,2,FALSE)</f>
        <v>Oct'23 to Mar'24</v>
      </c>
      <c r="C2107" t="s">
        <v>538</v>
      </c>
      <c r="D2107" t="s">
        <v>8</v>
      </c>
      <c r="E2107" t="s">
        <v>493</v>
      </c>
      <c r="F2107" t="s">
        <v>26</v>
      </c>
      <c r="G2107" t="s">
        <v>553</v>
      </c>
      <c r="H2107" t="s">
        <v>46</v>
      </c>
      <c r="I2107" t="s">
        <v>82</v>
      </c>
      <c r="J2107" t="s">
        <v>500</v>
      </c>
      <c r="K2107" s="125">
        <v>0</v>
      </c>
    </row>
    <row r="2108" spans="1:11" x14ac:dyDescent="0.25">
      <c r="A2108" s="37" t="str">
        <f t="shared" si="17"/>
        <v>NHS111PS-202324-H2</v>
      </c>
      <c r="B2108" s="37" t="str">
        <f>VLOOKUP($A2108,Refs!$J$2:$K$15,2,FALSE)</f>
        <v>Oct'23 to Mar'24</v>
      </c>
      <c r="C2108" t="s">
        <v>538</v>
      </c>
      <c r="D2108" t="s">
        <v>8</v>
      </c>
      <c r="E2108" t="s">
        <v>493</v>
      </c>
      <c r="F2108" t="s">
        <v>26</v>
      </c>
      <c r="G2108" t="s">
        <v>553</v>
      </c>
      <c r="H2108" t="s">
        <v>46</v>
      </c>
      <c r="I2108" t="s">
        <v>82</v>
      </c>
      <c r="J2108" t="s">
        <v>501</v>
      </c>
      <c r="K2108" s="125">
        <v>52</v>
      </c>
    </row>
    <row r="2109" spans="1:11" x14ac:dyDescent="0.25">
      <c r="A2109" s="37" t="str">
        <f t="shared" si="17"/>
        <v>NHS111PS-202324-H2</v>
      </c>
      <c r="B2109" s="37" t="str">
        <f>VLOOKUP($A2109,Refs!$J$2:$K$15,2,FALSE)</f>
        <v>Oct'23 to Mar'24</v>
      </c>
      <c r="C2109" t="s">
        <v>538</v>
      </c>
      <c r="D2109" t="s">
        <v>8</v>
      </c>
      <c r="E2109" t="s">
        <v>493</v>
      </c>
      <c r="F2109" t="s">
        <v>26</v>
      </c>
      <c r="G2109" t="s">
        <v>553</v>
      </c>
      <c r="H2109" t="s">
        <v>46</v>
      </c>
      <c r="I2109" t="s">
        <v>82</v>
      </c>
      <c r="J2109" t="s">
        <v>502</v>
      </c>
      <c r="K2109" s="125">
        <v>26</v>
      </c>
    </row>
    <row r="2110" spans="1:11" x14ac:dyDescent="0.25">
      <c r="A2110" s="37" t="str">
        <f t="shared" si="17"/>
        <v>NHS111PS-202324-H2</v>
      </c>
      <c r="B2110" s="37" t="str">
        <f>VLOOKUP($A2110,Refs!$J$2:$K$15,2,FALSE)</f>
        <v>Oct'23 to Mar'24</v>
      </c>
      <c r="C2110" t="s">
        <v>538</v>
      </c>
      <c r="D2110" t="s">
        <v>8</v>
      </c>
      <c r="E2110" t="s">
        <v>493</v>
      </c>
      <c r="F2110" t="s">
        <v>26</v>
      </c>
      <c r="G2110" t="s">
        <v>553</v>
      </c>
      <c r="H2110" t="s">
        <v>46</v>
      </c>
      <c r="I2110" t="s">
        <v>82</v>
      </c>
      <c r="J2110" t="s">
        <v>503</v>
      </c>
      <c r="K2110" s="125">
        <v>34</v>
      </c>
    </row>
    <row r="2111" spans="1:11" x14ac:dyDescent="0.25">
      <c r="A2111" s="37" t="str">
        <f t="shared" si="17"/>
        <v>NHS111PS-202324-H2</v>
      </c>
      <c r="B2111" s="37" t="str">
        <f>VLOOKUP($A2111,Refs!$J$2:$K$15,2,FALSE)</f>
        <v>Oct'23 to Mar'24</v>
      </c>
      <c r="C2111" t="s">
        <v>538</v>
      </c>
      <c r="D2111" t="s">
        <v>8</v>
      </c>
      <c r="E2111" t="s">
        <v>493</v>
      </c>
      <c r="F2111" t="s">
        <v>26</v>
      </c>
      <c r="G2111" t="s">
        <v>553</v>
      </c>
      <c r="H2111" t="s">
        <v>46</v>
      </c>
      <c r="I2111" t="s">
        <v>82</v>
      </c>
      <c r="J2111" t="s">
        <v>504</v>
      </c>
      <c r="K2111" s="125">
        <v>113</v>
      </c>
    </row>
    <row r="2112" spans="1:11" x14ac:dyDescent="0.25">
      <c r="A2112" s="37" t="str">
        <f t="shared" si="17"/>
        <v>NHS111PS-202324-H2</v>
      </c>
      <c r="B2112" s="37" t="str">
        <f>VLOOKUP($A2112,Refs!$J$2:$K$15,2,FALSE)</f>
        <v>Oct'23 to Mar'24</v>
      </c>
      <c r="C2112" t="s">
        <v>538</v>
      </c>
      <c r="D2112" t="s">
        <v>8</v>
      </c>
      <c r="E2112" t="s">
        <v>493</v>
      </c>
      <c r="F2112" t="s">
        <v>26</v>
      </c>
      <c r="G2112" t="s">
        <v>553</v>
      </c>
      <c r="H2112" t="s">
        <v>46</v>
      </c>
      <c r="I2112" t="s">
        <v>82</v>
      </c>
      <c r="J2112" t="s">
        <v>505</v>
      </c>
      <c r="K2112" s="125">
        <v>6</v>
      </c>
    </row>
    <row r="2113" spans="1:11" x14ac:dyDescent="0.25">
      <c r="A2113" s="37" t="str">
        <f t="shared" si="17"/>
        <v>NHS111PS-202324-H2</v>
      </c>
      <c r="B2113" s="37" t="str">
        <f>VLOOKUP($A2113,Refs!$J$2:$K$15,2,FALSE)</f>
        <v>Oct'23 to Mar'24</v>
      </c>
      <c r="C2113" t="s">
        <v>538</v>
      </c>
      <c r="D2113" t="s">
        <v>8</v>
      </c>
      <c r="E2113" t="s">
        <v>493</v>
      </c>
      <c r="F2113" t="s">
        <v>26</v>
      </c>
      <c r="G2113" t="s">
        <v>553</v>
      </c>
      <c r="H2113" t="s">
        <v>46</v>
      </c>
      <c r="I2113" t="s">
        <v>82</v>
      </c>
      <c r="J2113" t="s">
        <v>506</v>
      </c>
      <c r="K2113" s="125">
        <v>1</v>
      </c>
    </row>
    <row r="2114" spans="1:11" x14ac:dyDescent="0.25">
      <c r="A2114" s="37" t="str">
        <f t="shared" si="17"/>
        <v>NHS111PS-202324-H2</v>
      </c>
      <c r="B2114" s="37" t="str">
        <f>VLOOKUP($A2114,Refs!$J$2:$K$15,2,FALSE)</f>
        <v>Oct'23 to Mar'24</v>
      </c>
      <c r="C2114" t="s">
        <v>538</v>
      </c>
      <c r="D2114" t="s">
        <v>8</v>
      </c>
      <c r="E2114" t="s">
        <v>493</v>
      </c>
      <c r="F2114" t="s">
        <v>26</v>
      </c>
      <c r="G2114" t="s">
        <v>553</v>
      </c>
      <c r="H2114" t="s">
        <v>46</v>
      </c>
      <c r="I2114" t="s">
        <v>82</v>
      </c>
      <c r="J2114" t="s">
        <v>507</v>
      </c>
      <c r="K2114" s="125">
        <v>15</v>
      </c>
    </row>
    <row r="2115" spans="1:11" x14ac:dyDescent="0.25">
      <c r="A2115" s="37" t="str">
        <f t="shared" si="17"/>
        <v>NHS111PS-202324-H2</v>
      </c>
      <c r="B2115" s="37" t="str">
        <f>VLOOKUP($A2115,Refs!$J$2:$K$15,2,FALSE)</f>
        <v>Oct'23 to Mar'24</v>
      </c>
      <c r="C2115" t="s">
        <v>538</v>
      </c>
      <c r="D2115" t="s">
        <v>8</v>
      </c>
      <c r="E2115" t="s">
        <v>493</v>
      </c>
      <c r="F2115" t="s">
        <v>26</v>
      </c>
      <c r="G2115" t="s">
        <v>553</v>
      </c>
      <c r="H2115" t="s">
        <v>46</v>
      </c>
      <c r="I2115" t="s">
        <v>82</v>
      </c>
      <c r="J2115" t="s">
        <v>508</v>
      </c>
      <c r="K2115" s="125">
        <v>0</v>
      </c>
    </row>
    <row r="2116" spans="1:11" x14ac:dyDescent="0.25">
      <c r="A2116" s="37" t="str">
        <f t="shared" si="17"/>
        <v>NHS111PS-202324-H2</v>
      </c>
      <c r="B2116" s="37" t="str">
        <f>VLOOKUP($A2116,Refs!$J$2:$K$15,2,FALSE)</f>
        <v>Oct'23 to Mar'24</v>
      </c>
      <c r="C2116" t="s">
        <v>538</v>
      </c>
      <c r="D2116" t="s">
        <v>0</v>
      </c>
      <c r="E2116" t="s">
        <v>519</v>
      </c>
      <c r="F2116" t="s">
        <v>1</v>
      </c>
      <c r="G2116" t="s">
        <v>520</v>
      </c>
      <c r="H2116" t="s">
        <v>2</v>
      </c>
      <c r="I2116" t="s">
        <v>86</v>
      </c>
      <c r="J2116">
        <v>1</v>
      </c>
      <c r="K2116" s="125">
        <v>9000</v>
      </c>
    </row>
    <row r="2117" spans="1:11" x14ac:dyDescent="0.25">
      <c r="A2117" s="37" t="str">
        <f t="shared" si="17"/>
        <v>NHS111PS-202324-H2</v>
      </c>
      <c r="B2117" s="37" t="str">
        <f>VLOOKUP($A2117,Refs!$J$2:$K$15,2,FALSE)</f>
        <v>Oct'23 to Mar'24</v>
      </c>
      <c r="C2117" t="s">
        <v>538</v>
      </c>
      <c r="D2117" t="s">
        <v>0</v>
      </c>
      <c r="E2117" t="s">
        <v>519</v>
      </c>
      <c r="F2117" t="s">
        <v>1</v>
      </c>
      <c r="G2117" t="s">
        <v>520</v>
      </c>
      <c r="H2117" t="s">
        <v>2</v>
      </c>
      <c r="I2117" t="s">
        <v>86</v>
      </c>
      <c r="J2117">
        <v>2</v>
      </c>
      <c r="K2117" s="125">
        <v>1649</v>
      </c>
    </row>
    <row r="2118" spans="1:11" x14ac:dyDescent="0.25">
      <c r="A2118" s="37" t="str">
        <f t="shared" si="17"/>
        <v>NHS111PS-202324-H2</v>
      </c>
      <c r="B2118" s="37" t="str">
        <f>VLOOKUP($A2118,Refs!$J$2:$K$15,2,FALSE)</f>
        <v>Oct'23 to Mar'24</v>
      </c>
      <c r="C2118" t="s">
        <v>538</v>
      </c>
      <c r="D2118" t="s">
        <v>0</v>
      </c>
      <c r="E2118" t="s">
        <v>519</v>
      </c>
      <c r="F2118" t="s">
        <v>1</v>
      </c>
      <c r="G2118" t="s">
        <v>520</v>
      </c>
      <c r="H2118" t="s">
        <v>2</v>
      </c>
      <c r="I2118" t="s">
        <v>86</v>
      </c>
      <c r="J2118" t="s">
        <v>495</v>
      </c>
      <c r="K2118" s="125">
        <v>1106</v>
      </c>
    </row>
    <row r="2119" spans="1:11" x14ac:dyDescent="0.25">
      <c r="A2119" s="37" t="str">
        <f t="shared" si="17"/>
        <v>NHS111PS-202324-H2</v>
      </c>
      <c r="B2119" s="37" t="str">
        <f>VLOOKUP($A2119,Refs!$J$2:$K$15,2,FALSE)</f>
        <v>Oct'23 to Mar'24</v>
      </c>
      <c r="C2119" t="s">
        <v>538</v>
      </c>
      <c r="D2119" t="s">
        <v>0</v>
      </c>
      <c r="E2119" t="s">
        <v>519</v>
      </c>
      <c r="F2119" t="s">
        <v>1</v>
      </c>
      <c r="G2119" t="s">
        <v>520</v>
      </c>
      <c r="H2119" t="s">
        <v>2</v>
      </c>
      <c r="I2119" t="s">
        <v>86</v>
      </c>
      <c r="J2119" t="s">
        <v>496</v>
      </c>
      <c r="K2119" s="125">
        <v>226</v>
      </c>
    </row>
    <row r="2120" spans="1:11" x14ac:dyDescent="0.25">
      <c r="A2120" s="37" t="str">
        <f t="shared" si="17"/>
        <v>NHS111PS-202324-H2</v>
      </c>
      <c r="B2120" s="37" t="str">
        <f>VLOOKUP($A2120,Refs!$J$2:$K$15,2,FALSE)</f>
        <v>Oct'23 to Mar'24</v>
      </c>
      <c r="C2120" t="s">
        <v>538</v>
      </c>
      <c r="D2120" t="s">
        <v>0</v>
      </c>
      <c r="E2120" t="s">
        <v>519</v>
      </c>
      <c r="F2120" t="s">
        <v>1</v>
      </c>
      <c r="G2120" t="s">
        <v>520</v>
      </c>
      <c r="H2120" t="s">
        <v>2</v>
      </c>
      <c r="I2120" t="s">
        <v>86</v>
      </c>
      <c r="J2120" t="s">
        <v>497</v>
      </c>
      <c r="K2120" s="125">
        <v>98</v>
      </c>
    </row>
    <row r="2121" spans="1:11" x14ac:dyDescent="0.25">
      <c r="A2121" s="37" t="str">
        <f t="shared" si="17"/>
        <v>NHS111PS-202324-H2</v>
      </c>
      <c r="B2121" s="37" t="str">
        <f>VLOOKUP($A2121,Refs!$J$2:$K$15,2,FALSE)</f>
        <v>Oct'23 to Mar'24</v>
      </c>
      <c r="C2121" t="s">
        <v>538</v>
      </c>
      <c r="D2121" t="s">
        <v>0</v>
      </c>
      <c r="E2121" t="s">
        <v>519</v>
      </c>
      <c r="F2121" t="s">
        <v>1</v>
      </c>
      <c r="G2121" t="s">
        <v>520</v>
      </c>
      <c r="H2121" t="s">
        <v>2</v>
      </c>
      <c r="I2121" t="s">
        <v>86</v>
      </c>
      <c r="J2121" t="s">
        <v>498</v>
      </c>
      <c r="K2121" s="125">
        <v>104</v>
      </c>
    </row>
    <row r="2122" spans="1:11" x14ac:dyDescent="0.25">
      <c r="A2122" s="37" t="str">
        <f t="shared" si="17"/>
        <v>NHS111PS-202324-H2</v>
      </c>
      <c r="B2122" s="37" t="str">
        <f>VLOOKUP($A2122,Refs!$J$2:$K$15,2,FALSE)</f>
        <v>Oct'23 to Mar'24</v>
      </c>
      <c r="C2122" t="s">
        <v>538</v>
      </c>
      <c r="D2122" t="s">
        <v>0</v>
      </c>
      <c r="E2122" t="s">
        <v>519</v>
      </c>
      <c r="F2122" t="s">
        <v>1</v>
      </c>
      <c r="G2122" t="s">
        <v>520</v>
      </c>
      <c r="H2122" t="s">
        <v>2</v>
      </c>
      <c r="I2122" t="s">
        <v>86</v>
      </c>
      <c r="J2122" t="s">
        <v>499</v>
      </c>
      <c r="K2122" s="125">
        <v>115</v>
      </c>
    </row>
    <row r="2123" spans="1:11" x14ac:dyDescent="0.25">
      <c r="A2123" s="37" t="str">
        <f t="shared" si="17"/>
        <v>NHS111PS-202324-H2</v>
      </c>
      <c r="B2123" s="37" t="str">
        <f>VLOOKUP($A2123,Refs!$J$2:$K$15,2,FALSE)</f>
        <v>Oct'23 to Mar'24</v>
      </c>
      <c r="C2123" t="s">
        <v>538</v>
      </c>
      <c r="D2123" t="s">
        <v>0</v>
      </c>
      <c r="E2123" t="s">
        <v>519</v>
      </c>
      <c r="F2123" t="s">
        <v>1</v>
      </c>
      <c r="G2123" t="s">
        <v>520</v>
      </c>
      <c r="H2123" t="s">
        <v>2</v>
      </c>
      <c r="I2123" t="s">
        <v>86</v>
      </c>
      <c r="J2123" t="s">
        <v>500</v>
      </c>
      <c r="K2123" s="125">
        <v>0</v>
      </c>
    </row>
    <row r="2124" spans="1:11" x14ac:dyDescent="0.25">
      <c r="A2124" s="37" t="str">
        <f t="shared" si="17"/>
        <v>NHS111PS-202324-H2</v>
      </c>
      <c r="B2124" s="37" t="str">
        <f>VLOOKUP($A2124,Refs!$J$2:$K$15,2,FALSE)</f>
        <v>Oct'23 to Mar'24</v>
      </c>
      <c r="C2124" t="s">
        <v>538</v>
      </c>
      <c r="D2124" t="s">
        <v>0</v>
      </c>
      <c r="E2124" t="s">
        <v>519</v>
      </c>
      <c r="F2124" t="s">
        <v>1</v>
      </c>
      <c r="G2124" t="s">
        <v>520</v>
      </c>
      <c r="H2124" t="s">
        <v>2</v>
      </c>
      <c r="I2124" t="s">
        <v>86</v>
      </c>
      <c r="J2124" t="s">
        <v>501</v>
      </c>
      <c r="K2124" s="125">
        <v>362</v>
      </c>
    </row>
    <row r="2125" spans="1:11" x14ac:dyDescent="0.25">
      <c r="A2125" s="37" t="str">
        <f t="shared" si="17"/>
        <v>NHS111PS-202324-H2</v>
      </c>
      <c r="B2125" s="37" t="str">
        <f>VLOOKUP($A2125,Refs!$J$2:$K$15,2,FALSE)</f>
        <v>Oct'23 to Mar'24</v>
      </c>
      <c r="C2125" t="s">
        <v>538</v>
      </c>
      <c r="D2125" t="s">
        <v>0</v>
      </c>
      <c r="E2125" t="s">
        <v>519</v>
      </c>
      <c r="F2125" t="s">
        <v>1</v>
      </c>
      <c r="G2125" t="s">
        <v>520</v>
      </c>
      <c r="H2125" t="s">
        <v>2</v>
      </c>
      <c r="I2125" t="s">
        <v>86</v>
      </c>
      <c r="J2125" t="s">
        <v>502</v>
      </c>
      <c r="K2125" s="125">
        <v>280</v>
      </c>
    </row>
    <row r="2126" spans="1:11" x14ac:dyDescent="0.25">
      <c r="A2126" s="37" t="str">
        <f t="shared" si="17"/>
        <v>NHS111PS-202324-H2</v>
      </c>
      <c r="B2126" s="37" t="str">
        <f>VLOOKUP($A2126,Refs!$J$2:$K$15,2,FALSE)</f>
        <v>Oct'23 to Mar'24</v>
      </c>
      <c r="C2126" t="s">
        <v>538</v>
      </c>
      <c r="D2126" t="s">
        <v>0</v>
      </c>
      <c r="E2126" t="s">
        <v>519</v>
      </c>
      <c r="F2126" t="s">
        <v>1</v>
      </c>
      <c r="G2126" t="s">
        <v>520</v>
      </c>
      <c r="H2126" t="s">
        <v>2</v>
      </c>
      <c r="I2126" t="s">
        <v>86</v>
      </c>
      <c r="J2126" t="s">
        <v>503</v>
      </c>
      <c r="K2126" s="125">
        <v>156</v>
      </c>
    </row>
    <row r="2127" spans="1:11" x14ac:dyDescent="0.25">
      <c r="A2127" s="37" t="str">
        <f t="shared" si="17"/>
        <v>NHS111PS-202324-H2</v>
      </c>
      <c r="B2127" s="37" t="str">
        <f>VLOOKUP($A2127,Refs!$J$2:$K$15,2,FALSE)</f>
        <v>Oct'23 to Mar'24</v>
      </c>
      <c r="C2127" t="s">
        <v>538</v>
      </c>
      <c r="D2127" t="s">
        <v>0</v>
      </c>
      <c r="E2127" t="s">
        <v>519</v>
      </c>
      <c r="F2127" t="s">
        <v>1</v>
      </c>
      <c r="G2127" t="s">
        <v>520</v>
      </c>
      <c r="H2127" t="s">
        <v>2</v>
      </c>
      <c r="I2127" t="s">
        <v>86</v>
      </c>
      <c r="J2127" t="s">
        <v>504</v>
      </c>
      <c r="K2127" s="125">
        <v>269</v>
      </c>
    </row>
    <row r="2128" spans="1:11" x14ac:dyDescent="0.25">
      <c r="A2128" s="37" t="str">
        <f t="shared" si="17"/>
        <v>NHS111PS-202324-H2</v>
      </c>
      <c r="B2128" s="37" t="str">
        <f>VLOOKUP($A2128,Refs!$J$2:$K$15,2,FALSE)</f>
        <v>Oct'23 to Mar'24</v>
      </c>
      <c r="C2128" t="s">
        <v>538</v>
      </c>
      <c r="D2128" t="s">
        <v>0</v>
      </c>
      <c r="E2128" t="s">
        <v>519</v>
      </c>
      <c r="F2128" t="s">
        <v>1</v>
      </c>
      <c r="G2128" t="s">
        <v>520</v>
      </c>
      <c r="H2128" t="s">
        <v>2</v>
      </c>
      <c r="I2128" t="s">
        <v>86</v>
      </c>
      <c r="J2128" t="s">
        <v>505</v>
      </c>
      <c r="K2128" s="125">
        <v>40</v>
      </c>
    </row>
    <row r="2129" spans="1:11" x14ac:dyDescent="0.25">
      <c r="A2129" s="37" t="str">
        <f t="shared" si="17"/>
        <v>NHS111PS-202324-H2</v>
      </c>
      <c r="B2129" s="37" t="str">
        <f>VLOOKUP($A2129,Refs!$J$2:$K$15,2,FALSE)</f>
        <v>Oct'23 to Mar'24</v>
      </c>
      <c r="C2129" t="s">
        <v>538</v>
      </c>
      <c r="D2129" t="s">
        <v>0</v>
      </c>
      <c r="E2129" t="s">
        <v>519</v>
      </c>
      <c r="F2129" t="s">
        <v>1</v>
      </c>
      <c r="G2129" t="s">
        <v>520</v>
      </c>
      <c r="H2129" t="s">
        <v>2</v>
      </c>
      <c r="I2129" t="s">
        <v>86</v>
      </c>
      <c r="J2129" t="s">
        <v>506</v>
      </c>
      <c r="K2129" s="125">
        <v>476</v>
      </c>
    </row>
    <row r="2130" spans="1:11" x14ac:dyDescent="0.25">
      <c r="A2130" s="37" t="str">
        <f t="shared" si="17"/>
        <v>NHS111PS-202324-H2</v>
      </c>
      <c r="B2130" s="37" t="str">
        <f>VLOOKUP($A2130,Refs!$J$2:$K$15,2,FALSE)</f>
        <v>Oct'23 to Mar'24</v>
      </c>
      <c r="C2130" t="s">
        <v>538</v>
      </c>
      <c r="D2130" t="s">
        <v>0</v>
      </c>
      <c r="E2130" t="s">
        <v>519</v>
      </c>
      <c r="F2130" t="s">
        <v>1</v>
      </c>
      <c r="G2130" t="s">
        <v>520</v>
      </c>
      <c r="H2130" t="s">
        <v>2</v>
      </c>
      <c r="I2130" t="s">
        <v>86</v>
      </c>
      <c r="J2130" t="s">
        <v>507</v>
      </c>
      <c r="K2130" s="125">
        <v>59</v>
      </c>
    </row>
    <row r="2131" spans="1:11" x14ac:dyDescent="0.25">
      <c r="A2131" s="37" t="str">
        <f t="shared" si="17"/>
        <v>NHS111PS-202324-H2</v>
      </c>
      <c r="B2131" s="37" t="str">
        <f>VLOOKUP($A2131,Refs!$J$2:$K$15,2,FALSE)</f>
        <v>Oct'23 to Mar'24</v>
      </c>
      <c r="C2131" t="s">
        <v>538</v>
      </c>
      <c r="D2131" t="s">
        <v>0</v>
      </c>
      <c r="E2131" t="s">
        <v>519</v>
      </c>
      <c r="F2131" t="s">
        <v>1</v>
      </c>
      <c r="G2131" t="s">
        <v>520</v>
      </c>
      <c r="H2131" t="s">
        <v>2</v>
      </c>
      <c r="I2131" t="s">
        <v>86</v>
      </c>
      <c r="J2131" t="s">
        <v>508</v>
      </c>
      <c r="K2131" s="125">
        <v>7</v>
      </c>
    </row>
    <row r="2132" spans="1:11" x14ac:dyDescent="0.25">
      <c r="A2132" s="37" t="str">
        <f t="shared" si="17"/>
        <v>NHS111PS-202324-H2</v>
      </c>
      <c r="B2132" s="37" t="str">
        <f>VLOOKUP($A2132,Refs!$J$2:$K$15,2,FALSE)</f>
        <v>Oct'23 to Mar'24</v>
      </c>
      <c r="C2132" t="s">
        <v>538</v>
      </c>
      <c r="D2132" t="s">
        <v>45</v>
      </c>
      <c r="E2132" t="s">
        <v>521</v>
      </c>
      <c r="F2132" t="s">
        <v>522</v>
      </c>
      <c r="G2132" t="s">
        <v>523</v>
      </c>
      <c r="H2132" t="s">
        <v>220</v>
      </c>
      <c r="I2132" t="s">
        <v>490</v>
      </c>
      <c r="J2132">
        <v>1</v>
      </c>
      <c r="K2132" s="125">
        <v>1920</v>
      </c>
    </row>
    <row r="2133" spans="1:11" x14ac:dyDescent="0.25">
      <c r="A2133" s="37" t="str">
        <f t="shared" si="17"/>
        <v>NHS111PS-202324-H2</v>
      </c>
      <c r="B2133" s="37" t="str">
        <f>VLOOKUP($A2133,Refs!$J$2:$K$15,2,FALSE)</f>
        <v>Oct'23 to Mar'24</v>
      </c>
      <c r="C2133" t="s">
        <v>538</v>
      </c>
      <c r="D2133" t="s">
        <v>45</v>
      </c>
      <c r="E2133" t="s">
        <v>521</v>
      </c>
      <c r="F2133" t="s">
        <v>522</v>
      </c>
      <c r="G2133" t="s">
        <v>523</v>
      </c>
      <c r="H2133" t="s">
        <v>220</v>
      </c>
      <c r="I2133" t="s">
        <v>490</v>
      </c>
      <c r="J2133">
        <v>2</v>
      </c>
      <c r="K2133" s="125">
        <v>865</v>
      </c>
    </row>
    <row r="2134" spans="1:11" x14ac:dyDescent="0.25">
      <c r="A2134" s="37" t="str">
        <f t="shared" si="17"/>
        <v>NHS111PS-202324-H2</v>
      </c>
      <c r="B2134" s="37" t="str">
        <f>VLOOKUP($A2134,Refs!$J$2:$K$15,2,FALSE)</f>
        <v>Oct'23 to Mar'24</v>
      </c>
      <c r="C2134" t="s">
        <v>538</v>
      </c>
      <c r="D2134" t="s">
        <v>45</v>
      </c>
      <c r="E2134" t="s">
        <v>521</v>
      </c>
      <c r="F2134" t="s">
        <v>522</v>
      </c>
      <c r="G2134" t="s">
        <v>523</v>
      </c>
      <c r="H2134" t="s">
        <v>220</v>
      </c>
      <c r="I2134" t="s">
        <v>490</v>
      </c>
      <c r="J2134" t="s">
        <v>495</v>
      </c>
      <c r="K2134" s="125">
        <v>620</v>
      </c>
    </row>
    <row r="2135" spans="1:11" x14ac:dyDescent="0.25">
      <c r="A2135" s="37" t="str">
        <f t="shared" si="17"/>
        <v>NHS111PS-202324-H2</v>
      </c>
      <c r="B2135" s="37" t="str">
        <f>VLOOKUP($A2135,Refs!$J$2:$K$15,2,FALSE)</f>
        <v>Oct'23 to Mar'24</v>
      </c>
      <c r="C2135" t="s">
        <v>538</v>
      </c>
      <c r="D2135" t="s">
        <v>45</v>
      </c>
      <c r="E2135" t="s">
        <v>521</v>
      </c>
      <c r="F2135" t="s">
        <v>522</v>
      </c>
      <c r="G2135" t="s">
        <v>523</v>
      </c>
      <c r="H2135" t="s">
        <v>220</v>
      </c>
      <c r="I2135" t="s">
        <v>490</v>
      </c>
      <c r="J2135" t="s">
        <v>496</v>
      </c>
      <c r="K2135" s="125">
        <v>140</v>
      </c>
    </row>
    <row r="2136" spans="1:11" x14ac:dyDescent="0.25">
      <c r="A2136" s="37" t="str">
        <f t="shared" si="17"/>
        <v>NHS111PS-202324-H2</v>
      </c>
      <c r="B2136" s="37" t="str">
        <f>VLOOKUP($A2136,Refs!$J$2:$K$15,2,FALSE)</f>
        <v>Oct'23 to Mar'24</v>
      </c>
      <c r="C2136" t="s">
        <v>538</v>
      </c>
      <c r="D2136" t="s">
        <v>45</v>
      </c>
      <c r="E2136" t="s">
        <v>521</v>
      </c>
      <c r="F2136" t="s">
        <v>522</v>
      </c>
      <c r="G2136" t="s">
        <v>523</v>
      </c>
      <c r="H2136" t="s">
        <v>220</v>
      </c>
      <c r="I2136" t="s">
        <v>490</v>
      </c>
      <c r="J2136" t="s">
        <v>497</v>
      </c>
      <c r="K2136" s="125">
        <v>34</v>
      </c>
    </row>
    <row r="2137" spans="1:11" x14ac:dyDescent="0.25">
      <c r="A2137" s="37" t="str">
        <f t="shared" si="17"/>
        <v>NHS111PS-202324-H2</v>
      </c>
      <c r="B2137" s="37" t="str">
        <f>VLOOKUP($A2137,Refs!$J$2:$K$15,2,FALSE)</f>
        <v>Oct'23 to Mar'24</v>
      </c>
      <c r="C2137" t="s">
        <v>538</v>
      </c>
      <c r="D2137" t="s">
        <v>45</v>
      </c>
      <c r="E2137" t="s">
        <v>521</v>
      </c>
      <c r="F2137" t="s">
        <v>522</v>
      </c>
      <c r="G2137" t="s">
        <v>523</v>
      </c>
      <c r="H2137" t="s">
        <v>220</v>
      </c>
      <c r="I2137" t="s">
        <v>490</v>
      </c>
      <c r="J2137" t="s">
        <v>498</v>
      </c>
      <c r="K2137" s="125">
        <v>23</v>
      </c>
    </row>
    <row r="2138" spans="1:11" x14ac:dyDescent="0.25">
      <c r="A2138" s="37" t="str">
        <f t="shared" si="17"/>
        <v>NHS111PS-202324-H2</v>
      </c>
      <c r="B2138" s="37" t="str">
        <f>VLOOKUP($A2138,Refs!$J$2:$K$15,2,FALSE)</f>
        <v>Oct'23 to Mar'24</v>
      </c>
      <c r="C2138" t="s">
        <v>538</v>
      </c>
      <c r="D2138" t="s">
        <v>45</v>
      </c>
      <c r="E2138" t="s">
        <v>521</v>
      </c>
      <c r="F2138" t="s">
        <v>522</v>
      </c>
      <c r="G2138" t="s">
        <v>523</v>
      </c>
      <c r="H2138" t="s">
        <v>220</v>
      </c>
      <c r="I2138" t="s">
        <v>490</v>
      </c>
      <c r="J2138" t="s">
        <v>499</v>
      </c>
      <c r="K2138" s="125">
        <v>37</v>
      </c>
    </row>
    <row r="2139" spans="1:11" x14ac:dyDescent="0.25">
      <c r="A2139" s="37" t="str">
        <f t="shared" si="17"/>
        <v>NHS111PS-202324-H2</v>
      </c>
      <c r="B2139" s="37" t="str">
        <f>VLOOKUP($A2139,Refs!$J$2:$K$15,2,FALSE)</f>
        <v>Oct'23 to Mar'24</v>
      </c>
      <c r="C2139" t="s">
        <v>538</v>
      </c>
      <c r="D2139" t="s">
        <v>45</v>
      </c>
      <c r="E2139" t="s">
        <v>521</v>
      </c>
      <c r="F2139" t="s">
        <v>522</v>
      </c>
      <c r="G2139" t="s">
        <v>523</v>
      </c>
      <c r="H2139" t="s">
        <v>220</v>
      </c>
      <c r="I2139" t="s">
        <v>490</v>
      </c>
      <c r="J2139" t="s">
        <v>500</v>
      </c>
      <c r="K2139" s="125">
        <v>11</v>
      </c>
    </row>
    <row r="2140" spans="1:11" x14ac:dyDescent="0.25">
      <c r="A2140" s="37" t="str">
        <f t="shared" si="17"/>
        <v>NHS111PS-202324-H2</v>
      </c>
      <c r="B2140" s="37" t="str">
        <f>VLOOKUP($A2140,Refs!$J$2:$K$15,2,FALSE)</f>
        <v>Oct'23 to Mar'24</v>
      </c>
      <c r="C2140" t="s">
        <v>538</v>
      </c>
      <c r="D2140" t="s">
        <v>45</v>
      </c>
      <c r="E2140" t="s">
        <v>521</v>
      </c>
      <c r="F2140" t="s">
        <v>522</v>
      </c>
      <c r="G2140" t="s">
        <v>523</v>
      </c>
      <c r="H2140" t="s">
        <v>220</v>
      </c>
      <c r="I2140" t="s">
        <v>490</v>
      </c>
      <c r="J2140" t="s">
        <v>501</v>
      </c>
      <c r="K2140" s="125">
        <v>146</v>
      </c>
    </row>
    <row r="2141" spans="1:11" x14ac:dyDescent="0.25">
      <c r="A2141" s="37" t="str">
        <f t="shared" si="17"/>
        <v>NHS111PS-202324-H2</v>
      </c>
      <c r="B2141" s="37" t="str">
        <f>VLOOKUP($A2141,Refs!$J$2:$K$15,2,FALSE)</f>
        <v>Oct'23 to Mar'24</v>
      </c>
      <c r="C2141" t="s">
        <v>538</v>
      </c>
      <c r="D2141" t="s">
        <v>45</v>
      </c>
      <c r="E2141" t="s">
        <v>521</v>
      </c>
      <c r="F2141" t="s">
        <v>522</v>
      </c>
      <c r="G2141" t="s">
        <v>523</v>
      </c>
      <c r="H2141" t="s">
        <v>220</v>
      </c>
      <c r="I2141" t="s">
        <v>490</v>
      </c>
      <c r="J2141" t="s">
        <v>502</v>
      </c>
      <c r="K2141" s="125">
        <v>88</v>
      </c>
    </row>
    <row r="2142" spans="1:11" x14ac:dyDescent="0.25">
      <c r="A2142" s="37" t="str">
        <f t="shared" si="17"/>
        <v>NHS111PS-202324-H2</v>
      </c>
      <c r="B2142" s="37" t="str">
        <f>VLOOKUP($A2142,Refs!$J$2:$K$15,2,FALSE)</f>
        <v>Oct'23 to Mar'24</v>
      </c>
      <c r="C2142" t="s">
        <v>538</v>
      </c>
      <c r="D2142" t="s">
        <v>45</v>
      </c>
      <c r="E2142" t="s">
        <v>521</v>
      </c>
      <c r="F2142" t="s">
        <v>522</v>
      </c>
      <c r="G2142" t="s">
        <v>523</v>
      </c>
      <c r="H2142" t="s">
        <v>220</v>
      </c>
      <c r="I2142" t="s">
        <v>490</v>
      </c>
      <c r="J2142" t="s">
        <v>503</v>
      </c>
      <c r="K2142" s="125">
        <v>146</v>
      </c>
    </row>
    <row r="2143" spans="1:11" x14ac:dyDescent="0.25">
      <c r="A2143" s="37" t="str">
        <f t="shared" si="17"/>
        <v>NHS111PS-202324-H2</v>
      </c>
      <c r="B2143" s="37" t="str">
        <f>VLOOKUP($A2143,Refs!$J$2:$K$15,2,FALSE)</f>
        <v>Oct'23 to Mar'24</v>
      </c>
      <c r="C2143" t="s">
        <v>538</v>
      </c>
      <c r="D2143" t="s">
        <v>45</v>
      </c>
      <c r="E2143" t="s">
        <v>521</v>
      </c>
      <c r="F2143" t="s">
        <v>522</v>
      </c>
      <c r="G2143" t="s">
        <v>523</v>
      </c>
      <c r="H2143" t="s">
        <v>220</v>
      </c>
      <c r="I2143" t="s">
        <v>490</v>
      </c>
      <c r="J2143" t="s">
        <v>504</v>
      </c>
      <c r="K2143" s="125">
        <v>229</v>
      </c>
    </row>
    <row r="2144" spans="1:11" x14ac:dyDescent="0.25">
      <c r="A2144" s="37" t="str">
        <f t="shared" si="17"/>
        <v>NHS111PS-202324-H2</v>
      </c>
      <c r="B2144" s="37" t="str">
        <f>VLOOKUP($A2144,Refs!$J$2:$K$15,2,FALSE)</f>
        <v>Oct'23 to Mar'24</v>
      </c>
      <c r="C2144" t="s">
        <v>538</v>
      </c>
      <c r="D2144" t="s">
        <v>45</v>
      </c>
      <c r="E2144" t="s">
        <v>521</v>
      </c>
      <c r="F2144" t="s">
        <v>522</v>
      </c>
      <c r="G2144" t="s">
        <v>523</v>
      </c>
      <c r="H2144" t="s">
        <v>220</v>
      </c>
      <c r="I2144" t="s">
        <v>490</v>
      </c>
      <c r="J2144" t="s">
        <v>505</v>
      </c>
      <c r="K2144" s="125">
        <v>27</v>
      </c>
    </row>
    <row r="2145" spans="1:11" x14ac:dyDescent="0.25">
      <c r="A2145" s="37" t="str">
        <f t="shared" si="17"/>
        <v>NHS111PS-202324-H2</v>
      </c>
      <c r="B2145" s="37" t="str">
        <f>VLOOKUP($A2145,Refs!$J$2:$K$15,2,FALSE)</f>
        <v>Oct'23 to Mar'24</v>
      </c>
      <c r="C2145" t="s">
        <v>538</v>
      </c>
      <c r="D2145" t="s">
        <v>45</v>
      </c>
      <c r="E2145" t="s">
        <v>521</v>
      </c>
      <c r="F2145" t="s">
        <v>522</v>
      </c>
      <c r="G2145" t="s">
        <v>523</v>
      </c>
      <c r="H2145" t="s">
        <v>220</v>
      </c>
      <c r="I2145" t="s">
        <v>490</v>
      </c>
      <c r="J2145" t="s">
        <v>506</v>
      </c>
      <c r="K2145" s="125">
        <v>148</v>
      </c>
    </row>
    <row r="2146" spans="1:11" x14ac:dyDescent="0.25">
      <c r="A2146" s="37" t="str">
        <f t="shared" si="17"/>
        <v>NHS111PS-202324-H2</v>
      </c>
      <c r="B2146" s="37" t="str">
        <f>VLOOKUP($A2146,Refs!$J$2:$K$15,2,FALSE)</f>
        <v>Oct'23 to Mar'24</v>
      </c>
      <c r="C2146" t="s">
        <v>538</v>
      </c>
      <c r="D2146" t="s">
        <v>45</v>
      </c>
      <c r="E2146" t="s">
        <v>521</v>
      </c>
      <c r="F2146" t="s">
        <v>522</v>
      </c>
      <c r="G2146" t="s">
        <v>523</v>
      </c>
      <c r="H2146" t="s">
        <v>220</v>
      </c>
      <c r="I2146" t="s">
        <v>490</v>
      </c>
      <c r="J2146" t="s">
        <v>507</v>
      </c>
      <c r="K2146" s="125">
        <v>41</v>
      </c>
    </row>
    <row r="2147" spans="1:11" x14ac:dyDescent="0.25">
      <c r="A2147" s="37" t="str">
        <f t="shared" si="17"/>
        <v>NHS111PS-202324-H2</v>
      </c>
      <c r="B2147" s="37" t="str">
        <f>VLOOKUP($A2147,Refs!$J$2:$K$15,2,FALSE)</f>
        <v>Oct'23 to Mar'24</v>
      </c>
      <c r="C2147" t="s">
        <v>538</v>
      </c>
      <c r="D2147" t="s">
        <v>45</v>
      </c>
      <c r="E2147" t="s">
        <v>521</v>
      </c>
      <c r="F2147" t="s">
        <v>522</v>
      </c>
      <c r="G2147" t="s">
        <v>523</v>
      </c>
      <c r="H2147" t="s">
        <v>220</v>
      </c>
      <c r="I2147" t="s">
        <v>490</v>
      </c>
      <c r="J2147" t="s">
        <v>508</v>
      </c>
      <c r="K2147" s="125">
        <v>40</v>
      </c>
    </row>
    <row r="2148" spans="1:11" x14ac:dyDescent="0.25">
      <c r="A2148" s="37" t="str">
        <f t="shared" si="17"/>
        <v>NHS111PS-202324-H2</v>
      </c>
      <c r="B2148" s="37" t="str">
        <f>VLOOKUP($A2148,Refs!$J$2:$K$15,2,FALSE)</f>
        <v>Oct'23 to Mar'24</v>
      </c>
      <c r="C2148" t="s">
        <v>538</v>
      </c>
      <c r="D2148" t="s">
        <v>0</v>
      </c>
      <c r="E2148" t="s">
        <v>519</v>
      </c>
      <c r="F2148" t="s">
        <v>528</v>
      </c>
      <c r="G2148" t="s">
        <v>533</v>
      </c>
      <c r="H2148" t="s">
        <v>88</v>
      </c>
      <c r="I2148" t="s">
        <v>489</v>
      </c>
      <c r="J2148">
        <v>1</v>
      </c>
      <c r="K2148" s="125">
        <v>8626</v>
      </c>
    </row>
    <row r="2149" spans="1:11" x14ac:dyDescent="0.25">
      <c r="A2149" s="37" t="str">
        <f t="shared" si="17"/>
        <v>NHS111PS-202324-H2</v>
      </c>
      <c r="B2149" s="37" t="str">
        <f>VLOOKUP($A2149,Refs!$J$2:$K$15,2,FALSE)</f>
        <v>Oct'23 to Mar'24</v>
      </c>
      <c r="C2149" t="s">
        <v>538</v>
      </c>
      <c r="D2149" t="s">
        <v>0</v>
      </c>
      <c r="E2149" t="s">
        <v>519</v>
      </c>
      <c r="F2149" t="s">
        <v>528</v>
      </c>
      <c r="G2149" t="s">
        <v>533</v>
      </c>
      <c r="H2149" t="s">
        <v>88</v>
      </c>
      <c r="I2149" t="s">
        <v>489</v>
      </c>
      <c r="J2149">
        <v>2</v>
      </c>
      <c r="K2149" s="125">
        <v>580</v>
      </c>
    </row>
    <row r="2150" spans="1:11" x14ac:dyDescent="0.25">
      <c r="A2150" s="37" t="str">
        <f t="shared" si="17"/>
        <v>NHS111PS-202324-H2</v>
      </c>
      <c r="B2150" s="37" t="str">
        <f>VLOOKUP($A2150,Refs!$J$2:$K$15,2,FALSE)</f>
        <v>Oct'23 to Mar'24</v>
      </c>
      <c r="C2150" t="s">
        <v>538</v>
      </c>
      <c r="D2150" t="s">
        <v>0</v>
      </c>
      <c r="E2150" t="s">
        <v>519</v>
      </c>
      <c r="F2150" t="s">
        <v>528</v>
      </c>
      <c r="G2150" t="s">
        <v>533</v>
      </c>
      <c r="H2150" t="s">
        <v>88</v>
      </c>
      <c r="I2150" t="s">
        <v>489</v>
      </c>
      <c r="J2150" t="s">
        <v>495</v>
      </c>
      <c r="K2150" s="125">
        <v>378</v>
      </c>
    </row>
    <row r="2151" spans="1:11" x14ac:dyDescent="0.25">
      <c r="A2151" s="37" t="str">
        <f t="shared" si="17"/>
        <v>NHS111PS-202324-H2</v>
      </c>
      <c r="B2151" s="37" t="str">
        <f>VLOOKUP($A2151,Refs!$J$2:$K$15,2,FALSE)</f>
        <v>Oct'23 to Mar'24</v>
      </c>
      <c r="C2151" t="s">
        <v>538</v>
      </c>
      <c r="D2151" t="s">
        <v>0</v>
      </c>
      <c r="E2151" t="s">
        <v>519</v>
      </c>
      <c r="F2151" t="s">
        <v>528</v>
      </c>
      <c r="G2151" t="s">
        <v>533</v>
      </c>
      <c r="H2151" t="s">
        <v>88</v>
      </c>
      <c r="I2151" t="s">
        <v>489</v>
      </c>
      <c r="J2151" t="s">
        <v>496</v>
      </c>
      <c r="K2151" s="125">
        <v>87</v>
      </c>
    </row>
    <row r="2152" spans="1:11" x14ac:dyDescent="0.25">
      <c r="A2152" s="37" t="str">
        <f t="shared" si="17"/>
        <v>NHS111PS-202324-H2</v>
      </c>
      <c r="B2152" s="37" t="str">
        <f>VLOOKUP($A2152,Refs!$J$2:$K$15,2,FALSE)</f>
        <v>Oct'23 to Mar'24</v>
      </c>
      <c r="C2152" t="s">
        <v>538</v>
      </c>
      <c r="D2152" t="s">
        <v>0</v>
      </c>
      <c r="E2152" t="s">
        <v>519</v>
      </c>
      <c r="F2152" t="s">
        <v>528</v>
      </c>
      <c r="G2152" t="s">
        <v>533</v>
      </c>
      <c r="H2152" t="s">
        <v>88</v>
      </c>
      <c r="I2152" t="s">
        <v>489</v>
      </c>
      <c r="J2152" t="s">
        <v>497</v>
      </c>
      <c r="K2152" s="125">
        <v>47</v>
      </c>
    </row>
    <row r="2153" spans="1:11" x14ac:dyDescent="0.25">
      <c r="A2153" s="37" t="str">
        <f t="shared" si="17"/>
        <v>NHS111PS-202324-H2</v>
      </c>
      <c r="B2153" s="37" t="str">
        <f>VLOOKUP($A2153,Refs!$J$2:$K$15,2,FALSE)</f>
        <v>Oct'23 to Mar'24</v>
      </c>
      <c r="C2153" t="s">
        <v>538</v>
      </c>
      <c r="D2153" t="s">
        <v>0</v>
      </c>
      <c r="E2153" t="s">
        <v>519</v>
      </c>
      <c r="F2153" t="s">
        <v>528</v>
      </c>
      <c r="G2153" t="s">
        <v>533</v>
      </c>
      <c r="H2153" t="s">
        <v>88</v>
      </c>
      <c r="I2153" t="s">
        <v>489</v>
      </c>
      <c r="J2153" t="s">
        <v>498</v>
      </c>
      <c r="K2153" s="125">
        <v>18</v>
      </c>
    </row>
    <row r="2154" spans="1:11" x14ac:dyDescent="0.25">
      <c r="A2154" s="37" t="str">
        <f t="shared" si="17"/>
        <v>NHS111PS-202324-H2</v>
      </c>
      <c r="B2154" s="37" t="str">
        <f>VLOOKUP($A2154,Refs!$J$2:$K$15,2,FALSE)</f>
        <v>Oct'23 to Mar'24</v>
      </c>
      <c r="C2154" t="s">
        <v>538</v>
      </c>
      <c r="D2154" t="s">
        <v>0</v>
      </c>
      <c r="E2154" t="s">
        <v>519</v>
      </c>
      <c r="F2154" t="s">
        <v>528</v>
      </c>
      <c r="G2154" t="s">
        <v>533</v>
      </c>
      <c r="H2154" t="s">
        <v>88</v>
      </c>
      <c r="I2154" t="s">
        <v>489</v>
      </c>
      <c r="J2154" t="s">
        <v>499</v>
      </c>
      <c r="K2154" s="125">
        <v>48</v>
      </c>
    </row>
    <row r="2155" spans="1:11" x14ac:dyDescent="0.25">
      <c r="A2155" s="37" t="str">
        <f t="shared" si="17"/>
        <v>NHS111PS-202324-H2</v>
      </c>
      <c r="B2155" s="37" t="str">
        <f>VLOOKUP($A2155,Refs!$J$2:$K$15,2,FALSE)</f>
        <v>Oct'23 to Mar'24</v>
      </c>
      <c r="C2155" t="s">
        <v>538</v>
      </c>
      <c r="D2155" t="s">
        <v>0</v>
      </c>
      <c r="E2155" t="s">
        <v>519</v>
      </c>
      <c r="F2155" t="s">
        <v>528</v>
      </c>
      <c r="G2155" t="s">
        <v>533</v>
      </c>
      <c r="H2155" t="s">
        <v>88</v>
      </c>
      <c r="I2155" t="s">
        <v>489</v>
      </c>
      <c r="J2155" t="s">
        <v>500</v>
      </c>
      <c r="K2155" s="125">
        <v>2</v>
      </c>
    </row>
    <row r="2156" spans="1:11" x14ac:dyDescent="0.25">
      <c r="A2156" s="37" t="str">
        <f t="shared" si="17"/>
        <v>NHS111PS-202324-H2</v>
      </c>
      <c r="B2156" s="37" t="str">
        <f>VLOOKUP($A2156,Refs!$J$2:$K$15,2,FALSE)</f>
        <v>Oct'23 to Mar'24</v>
      </c>
      <c r="C2156" t="s">
        <v>538</v>
      </c>
      <c r="D2156" t="s">
        <v>0</v>
      </c>
      <c r="E2156" t="s">
        <v>519</v>
      </c>
      <c r="F2156" t="s">
        <v>528</v>
      </c>
      <c r="G2156" t="s">
        <v>533</v>
      </c>
      <c r="H2156" t="s">
        <v>88</v>
      </c>
      <c r="I2156" t="s">
        <v>489</v>
      </c>
      <c r="J2156" t="s">
        <v>501</v>
      </c>
      <c r="K2156" s="125">
        <v>88</v>
      </c>
    </row>
    <row r="2157" spans="1:11" x14ac:dyDescent="0.25">
      <c r="A2157" s="37" t="str">
        <f t="shared" si="17"/>
        <v>NHS111PS-202324-H2</v>
      </c>
      <c r="B2157" s="37" t="str">
        <f>VLOOKUP($A2157,Refs!$J$2:$K$15,2,FALSE)</f>
        <v>Oct'23 to Mar'24</v>
      </c>
      <c r="C2157" t="s">
        <v>538</v>
      </c>
      <c r="D2157" t="s">
        <v>0</v>
      </c>
      <c r="E2157" t="s">
        <v>519</v>
      </c>
      <c r="F2157" t="s">
        <v>528</v>
      </c>
      <c r="G2157" t="s">
        <v>533</v>
      </c>
      <c r="H2157" t="s">
        <v>88</v>
      </c>
      <c r="I2157" t="s">
        <v>489</v>
      </c>
      <c r="J2157" t="s">
        <v>502</v>
      </c>
      <c r="K2157" s="125">
        <v>75</v>
      </c>
    </row>
    <row r="2158" spans="1:11" x14ac:dyDescent="0.25">
      <c r="A2158" s="37" t="str">
        <f t="shared" si="17"/>
        <v>NHS111PS-202324-H2</v>
      </c>
      <c r="B2158" s="37" t="str">
        <f>VLOOKUP($A2158,Refs!$J$2:$K$15,2,FALSE)</f>
        <v>Oct'23 to Mar'24</v>
      </c>
      <c r="C2158" t="s">
        <v>538</v>
      </c>
      <c r="D2158" t="s">
        <v>0</v>
      </c>
      <c r="E2158" t="s">
        <v>519</v>
      </c>
      <c r="F2158" t="s">
        <v>528</v>
      </c>
      <c r="G2158" t="s">
        <v>533</v>
      </c>
      <c r="H2158" t="s">
        <v>88</v>
      </c>
      <c r="I2158" t="s">
        <v>489</v>
      </c>
      <c r="J2158" t="s">
        <v>503</v>
      </c>
      <c r="K2158" s="125">
        <v>141</v>
      </c>
    </row>
    <row r="2159" spans="1:11" x14ac:dyDescent="0.25">
      <c r="A2159" s="37" t="str">
        <f t="shared" si="17"/>
        <v>NHS111PS-202324-H2</v>
      </c>
      <c r="B2159" s="37" t="str">
        <f>VLOOKUP($A2159,Refs!$J$2:$K$15,2,FALSE)</f>
        <v>Oct'23 to Mar'24</v>
      </c>
      <c r="C2159" t="s">
        <v>538</v>
      </c>
      <c r="D2159" t="s">
        <v>0</v>
      </c>
      <c r="E2159" t="s">
        <v>519</v>
      </c>
      <c r="F2159" t="s">
        <v>528</v>
      </c>
      <c r="G2159" t="s">
        <v>533</v>
      </c>
      <c r="H2159" t="s">
        <v>88</v>
      </c>
      <c r="I2159" t="s">
        <v>489</v>
      </c>
      <c r="J2159" t="s">
        <v>504</v>
      </c>
      <c r="K2159" s="125">
        <v>182</v>
      </c>
    </row>
    <row r="2160" spans="1:11" x14ac:dyDescent="0.25">
      <c r="A2160" s="37" t="str">
        <f t="shared" si="17"/>
        <v>NHS111PS-202324-H2</v>
      </c>
      <c r="B2160" s="37" t="str">
        <f>VLOOKUP($A2160,Refs!$J$2:$K$15,2,FALSE)</f>
        <v>Oct'23 to Mar'24</v>
      </c>
      <c r="C2160" t="s">
        <v>538</v>
      </c>
      <c r="D2160" t="s">
        <v>0</v>
      </c>
      <c r="E2160" t="s">
        <v>519</v>
      </c>
      <c r="F2160" t="s">
        <v>528</v>
      </c>
      <c r="G2160" t="s">
        <v>533</v>
      </c>
      <c r="H2160" t="s">
        <v>88</v>
      </c>
      <c r="I2160" t="s">
        <v>489</v>
      </c>
      <c r="J2160" t="s">
        <v>505</v>
      </c>
      <c r="K2160" s="125">
        <v>22</v>
      </c>
    </row>
    <row r="2161" spans="1:11" x14ac:dyDescent="0.25">
      <c r="A2161" s="37" t="str">
        <f t="shared" si="17"/>
        <v>NHS111PS-202324-H2</v>
      </c>
      <c r="B2161" s="37" t="str">
        <f>VLOOKUP($A2161,Refs!$J$2:$K$15,2,FALSE)</f>
        <v>Oct'23 to Mar'24</v>
      </c>
      <c r="C2161" t="s">
        <v>538</v>
      </c>
      <c r="D2161" t="s">
        <v>0</v>
      </c>
      <c r="E2161" t="s">
        <v>519</v>
      </c>
      <c r="F2161" t="s">
        <v>528</v>
      </c>
      <c r="G2161" t="s">
        <v>533</v>
      </c>
      <c r="H2161" t="s">
        <v>88</v>
      </c>
      <c r="I2161" t="s">
        <v>489</v>
      </c>
      <c r="J2161" t="s">
        <v>506</v>
      </c>
      <c r="K2161" s="125">
        <v>22</v>
      </c>
    </row>
    <row r="2162" spans="1:11" x14ac:dyDescent="0.25">
      <c r="A2162" s="37" t="str">
        <f t="shared" si="17"/>
        <v>NHS111PS-202324-H2</v>
      </c>
      <c r="B2162" s="37" t="str">
        <f>VLOOKUP($A2162,Refs!$J$2:$K$15,2,FALSE)</f>
        <v>Oct'23 to Mar'24</v>
      </c>
      <c r="C2162" t="s">
        <v>538</v>
      </c>
      <c r="D2162" t="s">
        <v>0</v>
      </c>
      <c r="E2162" t="s">
        <v>519</v>
      </c>
      <c r="F2162" t="s">
        <v>528</v>
      </c>
      <c r="G2162" t="s">
        <v>533</v>
      </c>
      <c r="H2162" t="s">
        <v>88</v>
      </c>
      <c r="I2162" t="s">
        <v>489</v>
      </c>
      <c r="J2162" t="s">
        <v>507</v>
      </c>
      <c r="K2162" s="125">
        <v>50</v>
      </c>
    </row>
    <row r="2163" spans="1:11" x14ac:dyDescent="0.25">
      <c r="A2163" s="37" t="str">
        <f t="shared" si="17"/>
        <v>NHS111PS-202324-H2</v>
      </c>
      <c r="B2163" s="37" t="str">
        <f>VLOOKUP($A2163,Refs!$J$2:$K$15,2,FALSE)</f>
        <v>Oct'23 to Mar'24</v>
      </c>
      <c r="C2163" t="s">
        <v>538</v>
      </c>
      <c r="D2163" t="s">
        <v>0</v>
      </c>
      <c r="E2163" t="s">
        <v>519</v>
      </c>
      <c r="F2163" t="s">
        <v>528</v>
      </c>
      <c r="G2163" t="s">
        <v>533</v>
      </c>
      <c r="H2163" t="s">
        <v>88</v>
      </c>
      <c r="I2163" t="s">
        <v>489</v>
      </c>
      <c r="J2163" t="s">
        <v>508</v>
      </c>
      <c r="K2163" s="125">
        <v>0</v>
      </c>
    </row>
    <row r="2164" spans="1:11" x14ac:dyDescent="0.25">
      <c r="A2164" s="37" t="str">
        <f t="shared" si="17"/>
        <v>NHS111PS-202324-H2</v>
      </c>
      <c r="B2164" s="37" t="str">
        <f>VLOOKUP($A2164,Refs!$J$2:$K$15,2,FALSE)</f>
        <v>Oct'23 to Mar'24</v>
      </c>
      <c r="C2164" t="s">
        <v>538</v>
      </c>
      <c r="D2164" t="s">
        <v>5</v>
      </c>
      <c r="E2164" t="s">
        <v>515</v>
      </c>
      <c r="F2164" t="s">
        <v>32</v>
      </c>
      <c r="G2164" t="s">
        <v>525</v>
      </c>
      <c r="H2164" t="s">
        <v>39</v>
      </c>
      <c r="I2164" t="s">
        <v>204</v>
      </c>
      <c r="J2164">
        <v>1</v>
      </c>
      <c r="K2164" s="125">
        <v>2771</v>
      </c>
    </row>
    <row r="2165" spans="1:11" x14ac:dyDescent="0.25">
      <c r="A2165" s="37" t="str">
        <f t="shared" si="17"/>
        <v>NHS111PS-202324-H2</v>
      </c>
      <c r="B2165" s="37" t="str">
        <f>VLOOKUP($A2165,Refs!$J$2:$K$15,2,FALSE)</f>
        <v>Oct'23 to Mar'24</v>
      </c>
      <c r="C2165" t="s">
        <v>538</v>
      </c>
      <c r="D2165" t="s">
        <v>5</v>
      </c>
      <c r="E2165" t="s">
        <v>515</v>
      </c>
      <c r="F2165" t="s">
        <v>32</v>
      </c>
      <c r="G2165" t="s">
        <v>525</v>
      </c>
      <c r="H2165" t="s">
        <v>39</v>
      </c>
      <c r="I2165" t="s">
        <v>204</v>
      </c>
      <c r="J2165">
        <v>2</v>
      </c>
      <c r="K2165" s="125">
        <v>2012</v>
      </c>
    </row>
    <row r="2166" spans="1:11" x14ac:dyDescent="0.25">
      <c r="A2166" s="37" t="str">
        <f t="shared" ref="A2166:A2229" si="18">C2166</f>
        <v>NHS111PS-202324-H2</v>
      </c>
      <c r="B2166" s="37" t="str">
        <f>VLOOKUP($A2166,Refs!$J$2:$K$15,2,FALSE)</f>
        <v>Oct'23 to Mar'24</v>
      </c>
      <c r="C2166" t="s">
        <v>538</v>
      </c>
      <c r="D2166" t="s">
        <v>5</v>
      </c>
      <c r="E2166" t="s">
        <v>515</v>
      </c>
      <c r="F2166" t="s">
        <v>32</v>
      </c>
      <c r="G2166" t="s">
        <v>525</v>
      </c>
      <c r="H2166" t="s">
        <v>39</v>
      </c>
      <c r="I2166" t="s">
        <v>204</v>
      </c>
      <c r="J2166" t="s">
        <v>495</v>
      </c>
      <c r="K2166" s="125">
        <v>1034</v>
      </c>
    </row>
    <row r="2167" spans="1:11" x14ac:dyDescent="0.25">
      <c r="A2167" s="37" t="str">
        <f t="shared" si="18"/>
        <v>NHS111PS-202324-H2</v>
      </c>
      <c r="B2167" s="37" t="str">
        <f>VLOOKUP($A2167,Refs!$J$2:$K$15,2,FALSE)</f>
        <v>Oct'23 to Mar'24</v>
      </c>
      <c r="C2167" t="s">
        <v>538</v>
      </c>
      <c r="D2167" t="s">
        <v>5</v>
      </c>
      <c r="E2167" t="s">
        <v>515</v>
      </c>
      <c r="F2167" t="s">
        <v>32</v>
      </c>
      <c r="G2167" t="s">
        <v>525</v>
      </c>
      <c r="H2167" t="s">
        <v>39</v>
      </c>
      <c r="I2167" t="s">
        <v>204</v>
      </c>
      <c r="J2167" t="s">
        <v>496</v>
      </c>
      <c r="K2167" s="125">
        <v>240</v>
      </c>
    </row>
    <row r="2168" spans="1:11" x14ac:dyDescent="0.25">
      <c r="A2168" s="37" t="str">
        <f t="shared" si="18"/>
        <v>NHS111PS-202324-H2</v>
      </c>
      <c r="B2168" s="37" t="str">
        <f>VLOOKUP($A2168,Refs!$J$2:$K$15,2,FALSE)</f>
        <v>Oct'23 to Mar'24</v>
      </c>
      <c r="C2168" t="s">
        <v>538</v>
      </c>
      <c r="D2168" t="s">
        <v>5</v>
      </c>
      <c r="E2168" t="s">
        <v>515</v>
      </c>
      <c r="F2168" t="s">
        <v>32</v>
      </c>
      <c r="G2168" t="s">
        <v>525</v>
      </c>
      <c r="H2168" t="s">
        <v>39</v>
      </c>
      <c r="I2168" t="s">
        <v>204</v>
      </c>
      <c r="J2168" t="s">
        <v>497</v>
      </c>
      <c r="K2168" s="125">
        <v>155</v>
      </c>
    </row>
    <row r="2169" spans="1:11" x14ac:dyDescent="0.25">
      <c r="A2169" s="37" t="str">
        <f t="shared" si="18"/>
        <v>NHS111PS-202324-H2</v>
      </c>
      <c r="B2169" s="37" t="str">
        <f>VLOOKUP($A2169,Refs!$J$2:$K$15,2,FALSE)</f>
        <v>Oct'23 to Mar'24</v>
      </c>
      <c r="C2169" t="s">
        <v>538</v>
      </c>
      <c r="D2169" t="s">
        <v>5</v>
      </c>
      <c r="E2169" t="s">
        <v>515</v>
      </c>
      <c r="F2169" t="s">
        <v>32</v>
      </c>
      <c r="G2169" t="s">
        <v>525</v>
      </c>
      <c r="H2169" t="s">
        <v>39</v>
      </c>
      <c r="I2169" t="s">
        <v>204</v>
      </c>
      <c r="J2169" t="s">
        <v>498</v>
      </c>
      <c r="K2169" s="125">
        <v>194</v>
      </c>
    </row>
    <row r="2170" spans="1:11" x14ac:dyDescent="0.25">
      <c r="A2170" s="37" t="str">
        <f t="shared" si="18"/>
        <v>NHS111PS-202324-H2</v>
      </c>
      <c r="B2170" s="37" t="str">
        <f>VLOOKUP($A2170,Refs!$J$2:$K$15,2,FALSE)</f>
        <v>Oct'23 to Mar'24</v>
      </c>
      <c r="C2170" t="s">
        <v>538</v>
      </c>
      <c r="D2170" t="s">
        <v>5</v>
      </c>
      <c r="E2170" t="s">
        <v>515</v>
      </c>
      <c r="F2170" t="s">
        <v>32</v>
      </c>
      <c r="G2170" t="s">
        <v>525</v>
      </c>
      <c r="H2170" t="s">
        <v>39</v>
      </c>
      <c r="I2170" t="s">
        <v>204</v>
      </c>
      <c r="J2170" t="s">
        <v>499</v>
      </c>
      <c r="K2170" s="125">
        <v>389</v>
      </c>
    </row>
    <row r="2171" spans="1:11" x14ac:dyDescent="0.25">
      <c r="A2171" s="37" t="str">
        <f t="shared" si="18"/>
        <v>NHS111PS-202324-H2</v>
      </c>
      <c r="B2171" s="37" t="str">
        <f>VLOOKUP($A2171,Refs!$J$2:$K$15,2,FALSE)</f>
        <v>Oct'23 to Mar'24</v>
      </c>
      <c r="C2171" t="s">
        <v>538</v>
      </c>
      <c r="D2171" t="s">
        <v>5</v>
      </c>
      <c r="E2171" t="s">
        <v>515</v>
      </c>
      <c r="F2171" t="s">
        <v>32</v>
      </c>
      <c r="G2171" t="s">
        <v>525</v>
      </c>
      <c r="H2171" t="s">
        <v>39</v>
      </c>
      <c r="I2171" t="s">
        <v>204</v>
      </c>
      <c r="J2171" t="s">
        <v>500</v>
      </c>
      <c r="K2171" s="125">
        <v>0</v>
      </c>
    </row>
    <row r="2172" spans="1:11" x14ac:dyDescent="0.25">
      <c r="A2172" s="37" t="str">
        <f t="shared" si="18"/>
        <v>NHS111PS-202324-H2</v>
      </c>
      <c r="B2172" s="37" t="str">
        <f>VLOOKUP($A2172,Refs!$J$2:$K$15,2,FALSE)</f>
        <v>Oct'23 to Mar'24</v>
      </c>
      <c r="C2172" t="s">
        <v>538</v>
      </c>
      <c r="D2172" t="s">
        <v>5</v>
      </c>
      <c r="E2172" t="s">
        <v>515</v>
      </c>
      <c r="F2172" t="s">
        <v>32</v>
      </c>
      <c r="G2172" t="s">
        <v>525</v>
      </c>
      <c r="H2172" t="s">
        <v>39</v>
      </c>
      <c r="I2172" t="s">
        <v>204</v>
      </c>
      <c r="J2172" t="s">
        <v>501</v>
      </c>
      <c r="K2172" s="125">
        <v>443</v>
      </c>
    </row>
    <row r="2173" spans="1:11" x14ac:dyDescent="0.25">
      <c r="A2173" s="37" t="str">
        <f t="shared" si="18"/>
        <v>NHS111PS-202324-H2</v>
      </c>
      <c r="B2173" s="37" t="str">
        <f>VLOOKUP($A2173,Refs!$J$2:$K$15,2,FALSE)</f>
        <v>Oct'23 to Mar'24</v>
      </c>
      <c r="C2173" t="s">
        <v>538</v>
      </c>
      <c r="D2173" t="s">
        <v>5</v>
      </c>
      <c r="E2173" t="s">
        <v>515</v>
      </c>
      <c r="F2173" t="s">
        <v>32</v>
      </c>
      <c r="G2173" t="s">
        <v>525</v>
      </c>
      <c r="H2173" t="s">
        <v>39</v>
      </c>
      <c r="I2173" t="s">
        <v>204</v>
      </c>
      <c r="J2173" t="s">
        <v>502</v>
      </c>
      <c r="K2173" s="125">
        <v>402</v>
      </c>
    </row>
    <row r="2174" spans="1:11" x14ac:dyDescent="0.25">
      <c r="A2174" s="37" t="str">
        <f t="shared" si="18"/>
        <v>NHS111PS-202324-H2</v>
      </c>
      <c r="B2174" s="37" t="str">
        <f>VLOOKUP($A2174,Refs!$J$2:$K$15,2,FALSE)</f>
        <v>Oct'23 to Mar'24</v>
      </c>
      <c r="C2174" t="s">
        <v>538</v>
      </c>
      <c r="D2174" t="s">
        <v>5</v>
      </c>
      <c r="E2174" t="s">
        <v>515</v>
      </c>
      <c r="F2174" t="s">
        <v>32</v>
      </c>
      <c r="G2174" t="s">
        <v>525</v>
      </c>
      <c r="H2174" t="s">
        <v>39</v>
      </c>
      <c r="I2174" t="s">
        <v>204</v>
      </c>
      <c r="J2174" t="s">
        <v>503</v>
      </c>
      <c r="K2174" s="125">
        <v>161</v>
      </c>
    </row>
    <row r="2175" spans="1:11" x14ac:dyDescent="0.25">
      <c r="A2175" s="37" t="str">
        <f t="shared" si="18"/>
        <v>NHS111PS-202324-H2</v>
      </c>
      <c r="B2175" s="37" t="str">
        <f>VLOOKUP($A2175,Refs!$J$2:$K$15,2,FALSE)</f>
        <v>Oct'23 to Mar'24</v>
      </c>
      <c r="C2175" t="s">
        <v>538</v>
      </c>
      <c r="D2175" t="s">
        <v>5</v>
      </c>
      <c r="E2175" t="s">
        <v>515</v>
      </c>
      <c r="F2175" t="s">
        <v>32</v>
      </c>
      <c r="G2175" t="s">
        <v>525</v>
      </c>
      <c r="H2175" t="s">
        <v>39</v>
      </c>
      <c r="I2175" t="s">
        <v>204</v>
      </c>
      <c r="J2175" t="s">
        <v>504</v>
      </c>
      <c r="K2175" s="125">
        <v>644</v>
      </c>
    </row>
    <row r="2176" spans="1:11" x14ac:dyDescent="0.25">
      <c r="A2176" s="37" t="str">
        <f t="shared" si="18"/>
        <v>NHS111PS-202324-H2</v>
      </c>
      <c r="B2176" s="37" t="str">
        <f>VLOOKUP($A2176,Refs!$J$2:$K$15,2,FALSE)</f>
        <v>Oct'23 to Mar'24</v>
      </c>
      <c r="C2176" t="s">
        <v>538</v>
      </c>
      <c r="D2176" t="s">
        <v>5</v>
      </c>
      <c r="E2176" t="s">
        <v>515</v>
      </c>
      <c r="F2176" t="s">
        <v>32</v>
      </c>
      <c r="G2176" t="s">
        <v>525</v>
      </c>
      <c r="H2176" t="s">
        <v>39</v>
      </c>
      <c r="I2176" t="s">
        <v>204</v>
      </c>
      <c r="J2176" t="s">
        <v>505</v>
      </c>
      <c r="K2176" s="125">
        <v>101</v>
      </c>
    </row>
    <row r="2177" spans="1:11" x14ac:dyDescent="0.25">
      <c r="A2177" s="37" t="str">
        <f t="shared" si="18"/>
        <v>NHS111PS-202324-H2</v>
      </c>
      <c r="B2177" s="37" t="str">
        <f>VLOOKUP($A2177,Refs!$J$2:$K$15,2,FALSE)</f>
        <v>Oct'23 to Mar'24</v>
      </c>
      <c r="C2177" t="s">
        <v>538</v>
      </c>
      <c r="D2177" t="s">
        <v>5</v>
      </c>
      <c r="E2177" t="s">
        <v>515</v>
      </c>
      <c r="F2177" t="s">
        <v>32</v>
      </c>
      <c r="G2177" t="s">
        <v>525</v>
      </c>
      <c r="H2177" t="s">
        <v>39</v>
      </c>
      <c r="I2177" t="s">
        <v>204</v>
      </c>
      <c r="J2177" t="s">
        <v>506</v>
      </c>
      <c r="K2177" s="125">
        <v>100</v>
      </c>
    </row>
    <row r="2178" spans="1:11" x14ac:dyDescent="0.25">
      <c r="A2178" s="37" t="str">
        <f t="shared" si="18"/>
        <v>NHS111PS-202324-H2</v>
      </c>
      <c r="B2178" s="37" t="str">
        <f>VLOOKUP($A2178,Refs!$J$2:$K$15,2,FALSE)</f>
        <v>Oct'23 to Mar'24</v>
      </c>
      <c r="C2178" t="s">
        <v>538</v>
      </c>
      <c r="D2178" t="s">
        <v>5</v>
      </c>
      <c r="E2178" t="s">
        <v>515</v>
      </c>
      <c r="F2178" t="s">
        <v>32</v>
      </c>
      <c r="G2178" t="s">
        <v>525</v>
      </c>
      <c r="H2178" t="s">
        <v>39</v>
      </c>
      <c r="I2178" t="s">
        <v>204</v>
      </c>
      <c r="J2178" t="s">
        <v>507</v>
      </c>
      <c r="K2178" s="125">
        <v>141</v>
      </c>
    </row>
    <row r="2179" spans="1:11" x14ac:dyDescent="0.25">
      <c r="A2179" s="37" t="str">
        <f t="shared" si="18"/>
        <v>NHS111PS-202324-H2</v>
      </c>
      <c r="B2179" s="37" t="str">
        <f>VLOOKUP($A2179,Refs!$J$2:$K$15,2,FALSE)</f>
        <v>Oct'23 to Mar'24</v>
      </c>
      <c r="C2179" t="s">
        <v>538</v>
      </c>
      <c r="D2179" t="s">
        <v>5</v>
      </c>
      <c r="E2179" t="s">
        <v>515</v>
      </c>
      <c r="F2179" t="s">
        <v>32</v>
      </c>
      <c r="G2179" t="s">
        <v>525</v>
      </c>
      <c r="H2179" t="s">
        <v>39</v>
      </c>
      <c r="I2179" t="s">
        <v>204</v>
      </c>
      <c r="J2179" t="s">
        <v>508</v>
      </c>
      <c r="K2179" s="125">
        <v>20</v>
      </c>
    </row>
    <row r="2180" spans="1:11" x14ac:dyDescent="0.25">
      <c r="A2180" s="37" t="str">
        <f t="shared" si="18"/>
        <v>NHS111PS-202324-H2</v>
      </c>
      <c r="B2180" s="37" t="str">
        <f>VLOOKUP($A2180,Refs!$J$2:$K$15,2,FALSE)</f>
        <v>Oct'23 to Mar'24</v>
      </c>
      <c r="C2180" t="s">
        <v>538</v>
      </c>
      <c r="D2180" t="s">
        <v>5</v>
      </c>
      <c r="E2180" t="s">
        <v>515</v>
      </c>
      <c r="F2180" t="s">
        <v>23</v>
      </c>
      <c r="G2180" t="s">
        <v>526</v>
      </c>
      <c r="H2180" t="s">
        <v>24</v>
      </c>
      <c r="I2180" t="s">
        <v>92</v>
      </c>
      <c r="J2180">
        <v>1</v>
      </c>
      <c r="K2180" s="125">
        <v>1500</v>
      </c>
    </row>
    <row r="2181" spans="1:11" x14ac:dyDescent="0.25">
      <c r="A2181" s="37" t="str">
        <f t="shared" si="18"/>
        <v>NHS111PS-202324-H2</v>
      </c>
      <c r="B2181" s="37" t="str">
        <f>VLOOKUP($A2181,Refs!$J$2:$K$15,2,FALSE)</f>
        <v>Oct'23 to Mar'24</v>
      </c>
      <c r="C2181" t="s">
        <v>538</v>
      </c>
      <c r="D2181" t="s">
        <v>5</v>
      </c>
      <c r="E2181" t="s">
        <v>515</v>
      </c>
      <c r="F2181" t="s">
        <v>23</v>
      </c>
      <c r="G2181" t="s">
        <v>526</v>
      </c>
      <c r="H2181" t="s">
        <v>24</v>
      </c>
      <c r="I2181" t="s">
        <v>92</v>
      </c>
      <c r="J2181">
        <v>2</v>
      </c>
      <c r="K2181" s="125">
        <v>105</v>
      </c>
    </row>
    <row r="2182" spans="1:11" x14ac:dyDescent="0.25">
      <c r="A2182" s="37" t="str">
        <f t="shared" si="18"/>
        <v>NHS111PS-202324-H2</v>
      </c>
      <c r="B2182" s="37" t="str">
        <f>VLOOKUP($A2182,Refs!$J$2:$K$15,2,FALSE)</f>
        <v>Oct'23 to Mar'24</v>
      </c>
      <c r="C2182" t="s">
        <v>538</v>
      </c>
      <c r="D2182" t="s">
        <v>5</v>
      </c>
      <c r="E2182" t="s">
        <v>515</v>
      </c>
      <c r="F2182" t="s">
        <v>23</v>
      </c>
      <c r="G2182" t="s">
        <v>526</v>
      </c>
      <c r="H2182" t="s">
        <v>24</v>
      </c>
      <c r="I2182" t="s">
        <v>92</v>
      </c>
      <c r="J2182" t="s">
        <v>495</v>
      </c>
      <c r="K2182" s="125">
        <v>66</v>
      </c>
    </row>
    <row r="2183" spans="1:11" x14ac:dyDescent="0.25">
      <c r="A2183" s="37" t="str">
        <f t="shared" si="18"/>
        <v>NHS111PS-202324-H2</v>
      </c>
      <c r="B2183" s="37" t="str">
        <f>VLOOKUP($A2183,Refs!$J$2:$K$15,2,FALSE)</f>
        <v>Oct'23 to Mar'24</v>
      </c>
      <c r="C2183" t="s">
        <v>538</v>
      </c>
      <c r="D2183" t="s">
        <v>5</v>
      </c>
      <c r="E2183" t="s">
        <v>515</v>
      </c>
      <c r="F2183" t="s">
        <v>23</v>
      </c>
      <c r="G2183" t="s">
        <v>526</v>
      </c>
      <c r="H2183" t="s">
        <v>24</v>
      </c>
      <c r="I2183" t="s">
        <v>92</v>
      </c>
      <c r="J2183" t="s">
        <v>496</v>
      </c>
      <c r="K2183" s="125">
        <v>22</v>
      </c>
    </row>
    <row r="2184" spans="1:11" x14ac:dyDescent="0.25">
      <c r="A2184" s="37" t="str">
        <f t="shared" si="18"/>
        <v>NHS111PS-202324-H2</v>
      </c>
      <c r="B2184" s="37" t="str">
        <f>VLOOKUP($A2184,Refs!$J$2:$K$15,2,FALSE)</f>
        <v>Oct'23 to Mar'24</v>
      </c>
      <c r="C2184" t="s">
        <v>538</v>
      </c>
      <c r="D2184" t="s">
        <v>5</v>
      </c>
      <c r="E2184" t="s">
        <v>515</v>
      </c>
      <c r="F2184" t="s">
        <v>23</v>
      </c>
      <c r="G2184" t="s">
        <v>526</v>
      </c>
      <c r="H2184" t="s">
        <v>24</v>
      </c>
      <c r="I2184" t="s">
        <v>92</v>
      </c>
      <c r="J2184" t="s">
        <v>497</v>
      </c>
      <c r="K2184" s="125">
        <v>5</v>
      </c>
    </row>
    <row r="2185" spans="1:11" x14ac:dyDescent="0.25">
      <c r="A2185" s="37" t="str">
        <f t="shared" si="18"/>
        <v>NHS111PS-202324-H2</v>
      </c>
      <c r="B2185" s="37" t="str">
        <f>VLOOKUP($A2185,Refs!$J$2:$K$15,2,FALSE)</f>
        <v>Oct'23 to Mar'24</v>
      </c>
      <c r="C2185" t="s">
        <v>538</v>
      </c>
      <c r="D2185" t="s">
        <v>5</v>
      </c>
      <c r="E2185" t="s">
        <v>515</v>
      </c>
      <c r="F2185" t="s">
        <v>23</v>
      </c>
      <c r="G2185" t="s">
        <v>526</v>
      </c>
      <c r="H2185" t="s">
        <v>24</v>
      </c>
      <c r="I2185" t="s">
        <v>92</v>
      </c>
      <c r="J2185" t="s">
        <v>498</v>
      </c>
      <c r="K2185" s="125">
        <v>3</v>
      </c>
    </row>
    <row r="2186" spans="1:11" x14ac:dyDescent="0.25">
      <c r="A2186" s="37" t="str">
        <f t="shared" si="18"/>
        <v>NHS111PS-202324-H2</v>
      </c>
      <c r="B2186" s="37" t="str">
        <f>VLOOKUP($A2186,Refs!$J$2:$K$15,2,FALSE)</f>
        <v>Oct'23 to Mar'24</v>
      </c>
      <c r="C2186" t="s">
        <v>538</v>
      </c>
      <c r="D2186" t="s">
        <v>5</v>
      </c>
      <c r="E2186" t="s">
        <v>515</v>
      </c>
      <c r="F2186" t="s">
        <v>23</v>
      </c>
      <c r="G2186" t="s">
        <v>526</v>
      </c>
      <c r="H2186" t="s">
        <v>24</v>
      </c>
      <c r="I2186" t="s">
        <v>92</v>
      </c>
      <c r="J2186" t="s">
        <v>499</v>
      </c>
      <c r="K2186" s="125">
        <v>9</v>
      </c>
    </row>
    <row r="2187" spans="1:11" x14ac:dyDescent="0.25">
      <c r="A2187" s="37" t="str">
        <f t="shared" si="18"/>
        <v>NHS111PS-202324-H2</v>
      </c>
      <c r="B2187" s="37" t="str">
        <f>VLOOKUP($A2187,Refs!$J$2:$K$15,2,FALSE)</f>
        <v>Oct'23 to Mar'24</v>
      </c>
      <c r="C2187" t="s">
        <v>538</v>
      </c>
      <c r="D2187" t="s">
        <v>5</v>
      </c>
      <c r="E2187" t="s">
        <v>515</v>
      </c>
      <c r="F2187" t="s">
        <v>23</v>
      </c>
      <c r="G2187" t="s">
        <v>526</v>
      </c>
      <c r="H2187" t="s">
        <v>24</v>
      </c>
      <c r="I2187" t="s">
        <v>92</v>
      </c>
      <c r="J2187" t="s">
        <v>500</v>
      </c>
      <c r="K2187" s="125">
        <v>0</v>
      </c>
    </row>
    <row r="2188" spans="1:11" x14ac:dyDescent="0.25">
      <c r="A2188" s="37" t="str">
        <f t="shared" si="18"/>
        <v>NHS111PS-202324-H2</v>
      </c>
      <c r="B2188" s="37" t="str">
        <f>VLOOKUP($A2188,Refs!$J$2:$K$15,2,FALSE)</f>
        <v>Oct'23 to Mar'24</v>
      </c>
      <c r="C2188" t="s">
        <v>538</v>
      </c>
      <c r="D2188" t="s">
        <v>5</v>
      </c>
      <c r="E2188" t="s">
        <v>515</v>
      </c>
      <c r="F2188" t="s">
        <v>23</v>
      </c>
      <c r="G2188" t="s">
        <v>526</v>
      </c>
      <c r="H2188" t="s">
        <v>24</v>
      </c>
      <c r="I2188" t="s">
        <v>92</v>
      </c>
      <c r="J2188" t="s">
        <v>501</v>
      </c>
      <c r="K2188" s="125">
        <v>29</v>
      </c>
    </row>
    <row r="2189" spans="1:11" x14ac:dyDescent="0.25">
      <c r="A2189" s="37" t="str">
        <f t="shared" si="18"/>
        <v>NHS111PS-202324-H2</v>
      </c>
      <c r="B2189" s="37" t="str">
        <f>VLOOKUP($A2189,Refs!$J$2:$K$15,2,FALSE)</f>
        <v>Oct'23 to Mar'24</v>
      </c>
      <c r="C2189" t="s">
        <v>538</v>
      </c>
      <c r="D2189" t="s">
        <v>5</v>
      </c>
      <c r="E2189" t="s">
        <v>515</v>
      </c>
      <c r="F2189" t="s">
        <v>23</v>
      </c>
      <c r="G2189" t="s">
        <v>526</v>
      </c>
      <c r="H2189" t="s">
        <v>24</v>
      </c>
      <c r="I2189" t="s">
        <v>92</v>
      </c>
      <c r="J2189" t="s">
        <v>502</v>
      </c>
      <c r="K2189" s="125">
        <v>21</v>
      </c>
    </row>
    <row r="2190" spans="1:11" x14ac:dyDescent="0.25">
      <c r="A2190" s="37" t="str">
        <f t="shared" si="18"/>
        <v>NHS111PS-202324-H2</v>
      </c>
      <c r="B2190" s="37" t="str">
        <f>VLOOKUP($A2190,Refs!$J$2:$K$15,2,FALSE)</f>
        <v>Oct'23 to Mar'24</v>
      </c>
      <c r="C2190" t="s">
        <v>538</v>
      </c>
      <c r="D2190" t="s">
        <v>5</v>
      </c>
      <c r="E2190" t="s">
        <v>515</v>
      </c>
      <c r="F2190" t="s">
        <v>23</v>
      </c>
      <c r="G2190" t="s">
        <v>526</v>
      </c>
      <c r="H2190" t="s">
        <v>24</v>
      </c>
      <c r="I2190" t="s">
        <v>92</v>
      </c>
      <c r="J2190" t="s">
        <v>503</v>
      </c>
      <c r="K2190" s="125">
        <v>8</v>
      </c>
    </row>
    <row r="2191" spans="1:11" x14ac:dyDescent="0.25">
      <c r="A2191" s="37" t="str">
        <f t="shared" si="18"/>
        <v>NHS111PS-202324-H2</v>
      </c>
      <c r="B2191" s="37" t="str">
        <f>VLOOKUP($A2191,Refs!$J$2:$K$15,2,FALSE)</f>
        <v>Oct'23 to Mar'24</v>
      </c>
      <c r="C2191" t="s">
        <v>538</v>
      </c>
      <c r="D2191" t="s">
        <v>5</v>
      </c>
      <c r="E2191" t="s">
        <v>515</v>
      </c>
      <c r="F2191" t="s">
        <v>23</v>
      </c>
      <c r="G2191" t="s">
        <v>526</v>
      </c>
      <c r="H2191" t="s">
        <v>24</v>
      </c>
      <c r="I2191" t="s">
        <v>92</v>
      </c>
      <c r="J2191" t="s">
        <v>504</v>
      </c>
      <c r="K2191" s="125">
        <v>34</v>
      </c>
    </row>
    <row r="2192" spans="1:11" x14ac:dyDescent="0.25">
      <c r="A2192" s="37" t="str">
        <f t="shared" si="18"/>
        <v>NHS111PS-202324-H2</v>
      </c>
      <c r="B2192" s="37" t="str">
        <f>VLOOKUP($A2192,Refs!$J$2:$K$15,2,FALSE)</f>
        <v>Oct'23 to Mar'24</v>
      </c>
      <c r="C2192" t="s">
        <v>538</v>
      </c>
      <c r="D2192" t="s">
        <v>5</v>
      </c>
      <c r="E2192" t="s">
        <v>515</v>
      </c>
      <c r="F2192" t="s">
        <v>23</v>
      </c>
      <c r="G2192" t="s">
        <v>526</v>
      </c>
      <c r="H2192" t="s">
        <v>24</v>
      </c>
      <c r="I2192" t="s">
        <v>92</v>
      </c>
      <c r="J2192" t="s">
        <v>505</v>
      </c>
      <c r="K2192" s="125">
        <v>5</v>
      </c>
    </row>
    <row r="2193" spans="1:11" x14ac:dyDescent="0.25">
      <c r="A2193" s="37" t="str">
        <f t="shared" si="18"/>
        <v>NHS111PS-202324-H2</v>
      </c>
      <c r="B2193" s="37" t="str">
        <f>VLOOKUP($A2193,Refs!$J$2:$K$15,2,FALSE)</f>
        <v>Oct'23 to Mar'24</v>
      </c>
      <c r="C2193" t="s">
        <v>538</v>
      </c>
      <c r="D2193" t="s">
        <v>5</v>
      </c>
      <c r="E2193" t="s">
        <v>515</v>
      </c>
      <c r="F2193" t="s">
        <v>23</v>
      </c>
      <c r="G2193" t="s">
        <v>526</v>
      </c>
      <c r="H2193" t="s">
        <v>24</v>
      </c>
      <c r="I2193" t="s">
        <v>92</v>
      </c>
      <c r="J2193" t="s">
        <v>506</v>
      </c>
      <c r="K2193" s="125">
        <v>2</v>
      </c>
    </row>
    <row r="2194" spans="1:11" x14ac:dyDescent="0.25">
      <c r="A2194" s="37" t="str">
        <f t="shared" si="18"/>
        <v>NHS111PS-202324-H2</v>
      </c>
      <c r="B2194" s="37" t="str">
        <f>VLOOKUP($A2194,Refs!$J$2:$K$15,2,FALSE)</f>
        <v>Oct'23 to Mar'24</v>
      </c>
      <c r="C2194" t="s">
        <v>538</v>
      </c>
      <c r="D2194" t="s">
        <v>5</v>
      </c>
      <c r="E2194" t="s">
        <v>515</v>
      </c>
      <c r="F2194" t="s">
        <v>23</v>
      </c>
      <c r="G2194" t="s">
        <v>526</v>
      </c>
      <c r="H2194" t="s">
        <v>24</v>
      </c>
      <c r="I2194" t="s">
        <v>92</v>
      </c>
      <c r="J2194" t="s">
        <v>507</v>
      </c>
      <c r="K2194" s="125">
        <v>7</v>
      </c>
    </row>
    <row r="2195" spans="1:11" x14ac:dyDescent="0.25">
      <c r="A2195" s="37" t="str">
        <f t="shared" si="18"/>
        <v>NHS111PS-202324-H2</v>
      </c>
      <c r="B2195" s="37" t="str">
        <f>VLOOKUP($A2195,Refs!$J$2:$K$15,2,FALSE)</f>
        <v>Oct'23 to Mar'24</v>
      </c>
      <c r="C2195" t="s">
        <v>538</v>
      </c>
      <c r="D2195" t="s">
        <v>5</v>
      </c>
      <c r="E2195" t="s">
        <v>515</v>
      </c>
      <c r="F2195" t="s">
        <v>23</v>
      </c>
      <c r="G2195" t="s">
        <v>526</v>
      </c>
      <c r="H2195" t="s">
        <v>24</v>
      </c>
      <c r="I2195" t="s">
        <v>92</v>
      </c>
      <c r="J2195" t="s">
        <v>508</v>
      </c>
      <c r="K2195" s="125">
        <v>0</v>
      </c>
    </row>
    <row r="2196" spans="1:11" x14ac:dyDescent="0.25">
      <c r="A2196" s="37" t="str">
        <f t="shared" si="18"/>
        <v>NHS111PS-202324-H2</v>
      </c>
      <c r="B2196" s="37" t="str">
        <f>VLOOKUP($A2196,Refs!$J$2:$K$15,2,FALSE)</f>
        <v>Oct'23 to Mar'24</v>
      </c>
      <c r="C2196" t="s">
        <v>538</v>
      </c>
      <c r="D2196" t="s">
        <v>5</v>
      </c>
      <c r="E2196" t="s">
        <v>515</v>
      </c>
      <c r="F2196" t="s">
        <v>23</v>
      </c>
      <c r="G2196" t="s">
        <v>526</v>
      </c>
      <c r="H2196" t="s">
        <v>31</v>
      </c>
      <c r="I2196" t="s">
        <v>93</v>
      </c>
      <c r="J2196">
        <v>1</v>
      </c>
      <c r="K2196" s="125">
        <v>1500</v>
      </c>
    </row>
    <row r="2197" spans="1:11" x14ac:dyDescent="0.25">
      <c r="A2197" s="37" t="str">
        <f t="shared" si="18"/>
        <v>NHS111PS-202324-H2</v>
      </c>
      <c r="B2197" s="37" t="str">
        <f>VLOOKUP($A2197,Refs!$J$2:$K$15,2,FALSE)</f>
        <v>Oct'23 to Mar'24</v>
      </c>
      <c r="C2197" t="s">
        <v>538</v>
      </c>
      <c r="D2197" t="s">
        <v>5</v>
      </c>
      <c r="E2197" t="s">
        <v>515</v>
      </c>
      <c r="F2197" t="s">
        <v>23</v>
      </c>
      <c r="G2197" t="s">
        <v>526</v>
      </c>
      <c r="H2197" t="s">
        <v>31</v>
      </c>
      <c r="I2197" t="s">
        <v>93</v>
      </c>
      <c r="J2197">
        <v>2</v>
      </c>
      <c r="K2197" s="125">
        <v>99</v>
      </c>
    </row>
    <row r="2198" spans="1:11" x14ac:dyDescent="0.25">
      <c r="A2198" s="37" t="str">
        <f t="shared" si="18"/>
        <v>NHS111PS-202324-H2</v>
      </c>
      <c r="B2198" s="37" t="str">
        <f>VLOOKUP($A2198,Refs!$J$2:$K$15,2,FALSE)</f>
        <v>Oct'23 to Mar'24</v>
      </c>
      <c r="C2198" t="s">
        <v>538</v>
      </c>
      <c r="D2198" t="s">
        <v>5</v>
      </c>
      <c r="E2198" t="s">
        <v>515</v>
      </c>
      <c r="F2198" t="s">
        <v>23</v>
      </c>
      <c r="G2198" t="s">
        <v>526</v>
      </c>
      <c r="H2198" t="s">
        <v>31</v>
      </c>
      <c r="I2198" t="s">
        <v>93</v>
      </c>
      <c r="J2198" t="s">
        <v>495</v>
      </c>
      <c r="K2198" s="125">
        <v>69</v>
      </c>
    </row>
    <row r="2199" spans="1:11" x14ac:dyDescent="0.25">
      <c r="A2199" s="37" t="str">
        <f t="shared" si="18"/>
        <v>NHS111PS-202324-H2</v>
      </c>
      <c r="B2199" s="37" t="str">
        <f>VLOOKUP($A2199,Refs!$J$2:$K$15,2,FALSE)</f>
        <v>Oct'23 to Mar'24</v>
      </c>
      <c r="C2199" t="s">
        <v>538</v>
      </c>
      <c r="D2199" t="s">
        <v>5</v>
      </c>
      <c r="E2199" t="s">
        <v>515</v>
      </c>
      <c r="F2199" t="s">
        <v>23</v>
      </c>
      <c r="G2199" t="s">
        <v>526</v>
      </c>
      <c r="H2199" t="s">
        <v>31</v>
      </c>
      <c r="I2199" t="s">
        <v>93</v>
      </c>
      <c r="J2199" t="s">
        <v>496</v>
      </c>
      <c r="K2199" s="125">
        <v>18</v>
      </c>
    </row>
    <row r="2200" spans="1:11" x14ac:dyDescent="0.25">
      <c r="A2200" s="37" t="str">
        <f t="shared" si="18"/>
        <v>NHS111PS-202324-H2</v>
      </c>
      <c r="B2200" s="37" t="str">
        <f>VLOOKUP($A2200,Refs!$J$2:$K$15,2,FALSE)</f>
        <v>Oct'23 to Mar'24</v>
      </c>
      <c r="C2200" t="s">
        <v>538</v>
      </c>
      <c r="D2200" t="s">
        <v>5</v>
      </c>
      <c r="E2200" t="s">
        <v>515</v>
      </c>
      <c r="F2200" t="s">
        <v>23</v>
      </c>
      <c r="G2200" t="s">
        <v>526</v>
      </c>
      <c r="H2200" t="s">
        <v>31</v>
      </c>
      <c r="I2200" t="s">
        <v>93</v>
      </c>
      <c r="J2200" t="s">
        <v>497</v>
      </c>
      <c r="K2200" s="125">
        <v>2</v>
      </c>
    </row>
    <row r="2201" spans="1:11" x14ac:dyDescent="0.25">
      <c r="A2201" s="37" t="str">
        <f t="shared" si="18"/>
        <v>NHS111PS-202324-H2</v>
      </c>
      <c r="B2201" s="37" t="str">
        <f>VLOOKUP($A2201,Refs!$J$2:$K$15,2,FALSE)</f>
        <v>Oct'23 to Mar'24</v>
      </c>
      <c r="C2201" t="s">
        <v>538</v>
      </c>
      <c r="D2201" t="s">
        <v>5</v>
      </c>
      <c r="E2201" t="s">
        <v>515</v>
      </c>
      <c r="F2201" t="s">
        <v>23</v>
      </c>
      <c r="G2201" t="s">
        <v>526</v>
      </c>
      <c r="H2201" t="s">
        <v>31</v>
      </c>
      <c r="I2201" t="s">
        <v>93</v>
      </c>
      <c r="J2201" t="s">
        <v>498</v>
      </c>
      <c r="K2201" s="125">
        <v>5</v>
      </c>
    </row>
    <row r="2202" spans="1:11" x14ac:dyDescent="0.25">
      <c r="A2202" s="37" t="str">
        <f t="shared" si="18"/>
        <v>NHS111PS-202324-H2</v>
      </c>
      <c r="B2202" s="37" t="str">
        <f>VLOOKUP($A2202,Refs!$J$2:$K$15,2,FALSE)</f>
        <v>Oct'23 to Mar'24</v>
      </c>
      <c r="C2202" t="s">
        <v>538</v>
      </c>
      <c r="D2202" t="s">
        <v>5</v>
      </c>
      <c r="E2202" t="s">
        <v>515</v>
      </c>
      <c r="F2202" t="s">
        <v>23</v>
      </c>
      <c r="G2202" t="s">
        <v>526</v>
      </c>
      <c r="H2202" t="s">
        <v>31</v>
      </c>
      <c r="I2202" t="s">
        <v>93</v>
      </c>
      <c r="J2202" t="s">
        <v>499</v>
      </c>
      <c r="K2202" s="125">
        <v>5</v>
      </c>
    </row>
    <row r="2203" spans="1:11" x14ac:dyDescent="0.25">
      <c r="A2203" s="37" t="str">
        <f t="shared" si="18"/>
        <v>NHS111PS-202324-H2</v>
      </c>
      <c r="B2203" s="37" t="str">
        <f>VLOOKUP($A2203,Refs!$J$2:$K$15,2,FALSE)</f>
        <v>Oct'23 to Mar'24</v>
      </c>
      <c r="C2203" t="s">
        <v>538</v>
      </c>
      <c r="D2203" t="s">
        <v>5</v>
      </c>
      <c r="E2203" t="s">
        <v>515</v>
      </c>
      <c r="F2203" t="s">
        <v>23</v>
      </c>
      <c r="G2203" t="s">
        <v>526</v>
      </c>
      <c r="H2203" t="s">
        <v>31</v>
      </c>
      <c r="I2203" t="s">
        <v>93</v>
      </c>
      <c r="J2203" t="s">
        <v>500</v>
      </c>
      <c r="K2203" s="125">
        <v>0</v>
      </c>
    </row>
    <row r="2204" spans="1:11" x14ac:dyDescent="0.25">
      <c r="A2204" s="37" t="str">
        <f t="shared" si="18"/>
        <v>NHS111PS-202324-H2</v>
      </c>
      <c r="B2204" s="37" t="str">
        <f>VLOOKUP($A2204,Refs!$J$2:$K$15,2,FALSE)</f>
        <v>Oct'23 to Mar'24</v>
      </c>
      <c r="C2204" t="s">
        <v>538</v>
      </c>
      <c r="D2204" t="s">
        <v>5</v>
      </c>
      <c r="E2204" t="s">
        <v>515</v>
      </c>
      <c r="F2204" t="s">
        <v>23</v>
      </c>
      <c r="G2204" t="s">
        <v>526</v>
      </c>
      <c r="H2204" t="s">
        <v>31</v>
      </c>
      <c r="I2204" t="s">
        <v>93</v>
      </c>
      <c r="J2204" t="s">
        <v>501</v>
      </c>
      <c r="K2204" s="125">
        <v>19</v>
      </c>
    </row>
    <row r="2205" spans="1:11" x14ac:dyDescent="0.25">
      <c r="A2205" s="37" t="str">
        <f t="shared" si="18"/>
        <v>NHS111PS-202324-H2</v>
      </c>
      <c r="B2205" s="37" t="str">
        <f>VLOOKUP($A2205,Refs!$J$2:$K$15,2,FALSE)</f>
        <v>Oct'23 to Mar'24</v>
      </c>
      <c r="C2205" t="s">
        <v>538</v>
      </c>
      <c r="D2205" t="s">
        <v>5</v>
      </c>
      <c r="E2205" t="s">
        <v>515</v>
      </c>
      <c r="F2205" t="s">
        <v>23</v>
      </c>
      <c r="G2205" t="s">
        <v>526</v>
      </c>
      <c r="H2205" t="s">
        <v>31</v>
      </c>
      <c r="I2205" t="s">
        <v>93</v>
      </c>
      <c r="J2205" t="s">
        <v>502</v>
      </c>
      <c r="K2205" s="125">
        <v>26</v>
      </c>
    </row>
    <row r="2206" spans="1:11" x14ac:dyDescent="0.25">
      <c r="A2206" s="37" t="str">
        <f t="shared" si="18"/>
        <v>NHS111PS-202324-H2</v>
      </c>
      <c r="B2206" s="37" t="str">
        <f>VLOOKUP($A2206,Refs!$J$2:$K$15,2,FALSE)</f>
        <v>Oct'23 to Mar'24</v>
      </c>
      <c r="C2206" t="s">
        <v>538</v>
      </c>
      <c r="D2206" t="s">
        <v>5</v>
      </c>
      <c r="E2206" t="s">
        <v>515</v>
      </c>
      <c r="F2206" t="s">
        <v>23</v>
      </c>
      <c r="G2206" t="s">
        <v>526</v>
      </c>
      <c r="H2206" t="s">
        <v>31</v>
      </c>
      <c r="I2206" t="s">
        <v>93</v>
      </c>
      <c r="J2206" t="s">
        <v>503</v>
      </c>
      <c r="K2206" s="125">
        <v>8</v>
      </c>
    </row>
    <row r="2207" spans="1:11" x14ac:dyDescent="0.25">
      <c r="A2207" s="37" t="str">
        <f t="shared" si="18"/>
        <v>NHS111PS-202324-H2</v>
      </c>
      <c r="B2207" s="37" t="str">
        <f>VLOOKUP($A2207,Refs!$J$2:$K$15,2,FALSE)</f>
        <v>Oct'23 to Mar'24</v>
      </c>
      <c r="C2207" t="s">
        <v>538</v>
      </c>
      <c r="D2207" t="s">
        <v>5</v>
      </c>
      <c r="E2207" t="s">
        <v>515</v>
      </c>
      <c r="F2207" t="s">
        <v>23</v>
      </c>
      <c r="G2207" t="s">
        <v>526</v>
      </c>
      <c r="H2207" t="s">
        <v>31</v>
      </c>
      <c r="I2207" t="s">
        <v>93</v>
      </c>
      <c r="J2207" t="s">
        <v>504</v>
      </c>
      <c r="K2207" s="125">
        <v>21</v>
      </c>
    </row>
    <row r="2208" spans="1:11" x14ac:dyDescent="0.25">
      <c r="A2208" s="37" t="str">
        <f t="shared" si="18"/>
        <v>NHS111PS-202324-H2</v>
      </c>
      <c r="B2208" s="37" t="str">
        <f>VLOOKUP($A2208,Refs!$J$2:$K$15,2,FALSE)</f>
        <v>Oct'23 to Mar'24</v>
      </c>
      <c r="C2208" t="s">
        <v>538</v>
      </c>
      <c r="D2208" t="s">
        <v>5</v>
      </c>
      <c r="E2208" t="s">
        <v>515</v>
      </c>
      <c r="F2208" t="s">
        <v>23</v>
      </c>
      <c r="G2208" t="s">
        <v>526</v>
      </c>
      <c r="H2208" t="s">
        <v>31</v>
      </c>
      <c r="I2208" t="s">
        <v>93</v>
      </c>
      <c r="J2208" t="s">
        <v>505</v>
      </c>
      <c r="K2208" s="125">
        <v>6</v>
      </c>
    </row>
    <row r="2209" spans="1:11" x14ac:dyDescent="0.25">
      <c r="A2209" s="37" t="str">
        <f t="shared" si="18"/>
        <v>NHS111PS-202324-H2</v>
      </c>
      <c r="B2209" s="37" t="str">
        <f>VLOOKUP($A2209,Refs!$J$2:$K$15,2,FALSE)</f>
        <v>Oct'23 to Mar'24</v>
      </c>
      <c r="C2209" t="s">
        <v>538</v>
      </c>
      <c r="D2209" t="s">
        <v>5</v>
      </c>
      <c r="E2209" t="s">
        <v>515</v>
      </c>
      <c r="F2209" t="s">
        <v>23</v>
      </c>
      <c r="G2209" t="s">
        <v>526</v>
      </c>
      <c r="H2209" t="s">
        <v>31</v>
      </c>
      <c r="I2209" t="s">
        <v>93</v>
      </c>
      <c r="J2209" t="s">
        <v>506</v>
      </c>
      <c r="K2209" s="125">
        <v>7</v>
      </c>
    </row>
    <row r="2210" spans="1:11" x14ac:dyDescent="0.25">
      <c r="A2210" s="37" t="str">
        <f t="shared" si="18"/>
        <v>NHS111PS-202324-H2</v>
      </c>
      <c r="B2210" s="37" t="str">
        <f>VLOOKUP($A2210,Refs!$J$2:$K$15,2,FALSE)</f>
        <v>Oct'23 to Mar'24</v>
      </c>
      <c r="C2210" t="s">
        <v>538</v>
      </c>
      <c r="D2210" t="s">
        <v>5</v>
      </c>
      <c r="E2210" t="s">
        <v>515</v>
      </c>
      <c r="F2210" t="s">
        <v>23</v>
      </c>
      <c r="G2210" t="s">
        <v>526</v>
      </c>
      <c r="H2210" t="s">
        <v>31</v>
      </c>
      <c r="I2210" t="s">
        <v>93</v>
      </c>
      <c r="J2210" t="s">
        <v>507</v>
      </c>
      <c r="K2210" s="125">
        <v>7</v>
      </c>
    </row>
    <row r="2211" spans="1:11" x14ac:dyDescent="0.25">
      <c r="A2211" s="37" t="str">
        <f t="shared" si="18"/>
        <v>NHS111PS-202324-H2</v>
      </c>
      <c r="B2211" s="37" t="str">
        <f>VLOOKUP($A2211,Refs!$J$2:$K$15,2,FALSE)</f>
        <v>Oct'23 to Mar'24</v>
      </c>
      <c r="C2211" t="s">
        <v>538</v>
      </c>
      <c r="D2211" t="s">
        <v>5</v>
      </c>
      <c r="E2211" t="s">
        <v>515</v>
      </c>
      <c r="F2211" t="s">
        <v>23</v>
      </c>
      <c r="G2211" t="s">
        <v>526</v>
      </c>
      <c r="H2211" t="s">
        <v>31</v>
      </c>
      <c r="I2211" t="s">
        <v>93</v>
      </c>
      <c r="J2211" t="s">
        <v>508</v>
      </c>
      <c r="K2211" s="125">
        <v>5</v>
      </c>
    </row>
    <row r="2212" spans="1:11" x14ac:dyDescent="0.25">
      <c r="A2212" s="37" t="str">
        <f t="shared" si="18"/>
        <v>NHS111PS-202324-H2</v>
      </c>
      <c r="B2212" s="37" t="str">
        <f>VLOOKUP($A2212,Refs!$J$2:$K$15,2,FALSE)</f>
        <v>Oct'23 to Mar'24</v>
      </c>
      <c r="C2212" t="s">
        <v>538</v>
      </c>
      <c r="D2212" t="s">
        <v>11</v>
      </c>
      <c r="E2212" t="s">
        <v>514</v>
      </c>
      <c r="F2212" t="s">
        <v>12</v>
      </c>
      <c r="G2212" t="s">
        <v>527</v>
      </c>
      <c r="H2212" t="s">
        <v>13</v>
      </c>
      <c r="I2212" t="s">
        <v>70</v>
      </c>
      <c r="J2212">
        <v>1</v>
      </c>
      <c r="K2212" s="125">
        <v>4323</v>
      </c>
    </row>
    <row r="2213" spans="1:11" x14ac:dyDescent="0.25">
      <c r="A2213" s="37" t="str">
        <f t="shared" si="18"/>
        <v>NHS111PS-202324-H2</v>
      </c>
      <c r="B2213" s="37" t="str">
        <f>VLOOKUP($A2213,Refs!$J$2:$K$15,2,FALSE)</f>
        <v>Oct'23 to Mar'24</v>
      </c>
      <c r="C2213" t="s">
        <v>538</v>
      </c>
      <c r="D2213" t="s">
        <v>11</v>
      </c>
      <c r="E2213" t="s">
        <v>514</v>
      </c>
      <c r="F2213" t="s">
        <v>12</v>
      </c>
      <c r="G2213" t="s">
        <v>527</v>
      </c>
      <c r="H2213" t="s">
        <v>13</v>
      </c>
      <c r="I2213" t="s">
        <v>70</v>
      </c>
      <c r="J2213">
        <v>2</v>
      </c>
      <c r="K2213" s="125">
        <v>945</v>
      </c>
    </row>
    <row r="2214" spans="1:11" x14ac:dyDescent="0.25">
      <c r="A2214" s="37" t="str">
        <f t="shared" si="18"/>
        <v>NHS111PS-202324-H2</v>
      </c>
      <c r="B2214" s="37" t="str">
        <f>VLOOKUP($A2214,Refs!$J$2:$K$15,2,FALSE)</f>
        <v>Oct'23 to Mar'24</v>
      </c>
      <c r="C2214" t="s">
        <v>538</v>
      </c>
      <c r="D2214" t="s">
        <v>11</v>
      </c>
      <c r="E2214" t="s">
        <v>514</v>
      </c>
      <c r="F2214" t="s">
        <v>12</v>
      </c>
      <c r="G2214" t="s">
        <v>527</v>
      </c>
      <c r="H2214" t="s">
        <v>13</v>
      </c>
      <c r="I2214" t="s">
        <v>70</v>
      </c>
      <c r="J2214" t="s">
        <v>495</v>
      </c>
      <c r="K2214" s="125">
        <v>666</v>
      </c>
    </row>
    <row r="2215" spans="1:11" x14ac:dyDescent="0.25">
      <c r="A2215" s="37" t="str">
        <f t="shared" si="18"/>
        <v>NHS111PS-202324-H2</v>
      </c>
      <c r="B2215" s="37" t="str">
        <f>VLOOKUP($A2215,Refs!$J$2:$K$15,2,FALSE)</f>
        <v>Oct'23 to Mar'24</v>
      </c>
      <c r="C2215" t="s">
        <v>538</v>
      </c>
      <c r="D2215" t="s">
        <v>11</v>
      </c>
      <c r="E2215" t="s">
        <v>514</v>
      </c>
      <c r="F2215" t="s">
        <v>12</v>
      </c>
      <c r="G2215" t="s">
        <v>527</v>
      </c>
      <c r="H2215" t="s">
        <v>13</v>
      </c>
      <c r="I2215" t="s">
        <v>70</v>
      </c>
      <c r="J2215" t="s">
        <v>496</v>
      </c>
      <c r="K2215" s="125">
        <v>172</v>
      </c>
    </row>
    <row r="2216" spans="1:11" x14ac:dyDescent="0.25">
      <c r="A2216" s="37" t="str">
        <f t="shared" si="18"/>
        <v>NHS111PS-202324-H2</v>
      </c>
      <c r="B2216" s="37" t="str">
        <f>VLOOKUP($A2216,Refs!$J$2:$K$15,2,FALSE)</f>
        <v>Oct'23 to Mar'24</v>
      </c>
      <c r="C2216" t="s">
        <v>538</v>
      </c>
      <c r="D2216" t="s">
        <v>11</v>
      </c>
      <c r="E2216" t="s">
        <v>514</v>
      </c>
      <c r="F2216" t="s">
        <v>12</v>
      </c>
      <c r="G2216" t="s">
        <v>527</v>
      </c>
      <c r="H2216" t="s">
        <v>13</v>
      </c>
      <c r="I2216" t="s">
        <v>70</v>
      </c>
      <c r="J2216" t="s">
        <v>497</v>
      </c>
      <c r="K2216" s="125">
        <v>35</v>
      </c>
    </row>
    <row r="2217" spans="1:11" x14ac:dyDescent="0.25">
      <c r="A2217" s="37" t="str">
        <f t="shared" si="18"/>
        <v>NHS111PS-202324-H2</v>
      </c>
      <c r="B2217" s="37" t="str">
        <f>VLOOKUP($A2217,Refs!$J$2:$K$15,2,FALSE)</f>
        <v>Oct'23 to Mar'24</v>
      </c>
      <c r="C2217" t="s">
        <v>538</v>
      </c>
      <c r="D2217" t="s">
        <v>11</v>
      </c>
      <c r="E2217" t="s">
        <v>514</v>
      </c>
      <c r="F2217" t="s">
        <v>12</v>
      </c>
      <c r="G2217" t="s">
        <v>527</v>
      </c>
      <c r="H2217" t="s">
        <v>13</v>
      </c>
      <c r="I2217" t="s">
        <v>70</v>
      </c>
      <c r="J2217" t="s">
        <v>498</v>
      </c>
      <c r="K2217" s="125">
        <v>27</v>
      </c>
    </row>
    <row r="2218" spans="1:11" x14ac:dyDescent="0.25">
      <c r="A2218" s="37" t="str">
        <f t="shared" si="18"/>
        <v>NHS111PS-202324-H2</v>
      </c>
      <c r="B2218" s="37" t="str">
        <f>VLOOKUP($A2218,Refs!$J$2:$K$15,2,FALSE)</f>
        <v>Oct'23 to Mar'24</v>
      </c>
      <c r="C2218" t="s">
        <v>538</v>
      </c>
      <c r="D2218" t="s">
        <v>11</v>
      </c>
      <c r="E2218" t="s">
        <v>514</v>
      </c>
      <c r="F2218" t="s">
        <v>12</v>
      </c>
      <c r="G2218" t="s">
        <v>527</v>
      </c>
      <c r="H2218" t="s">
        <v>13</v>
      </c>
      <c r="I2218" t="s">
        <v>70</v>
      </c>
      <c r="J2218" t="s">
        <v>499</v>
      </c>
      <c r="K2218" s="125">
        <v>21</v>
      </c>
    </row>
    <row r="2219" spans="1:11" x14ac:dyDescent="0.25">
      <c r="A2219" s="37" t="str">
        <f t="shared" si="18"/>
        <v>NHS111PS-202324-H2</v>
      </c>
      <c r="B2219" s="37" t="str">
        <f>VLOOKUP($A2219,Refs!$J$2:$K$15,2,FALSE)</f>
        <v>Oct'23 to Mar'24</v>
      </c>
      <c r="C2219" t="s">
        <v>538</v>
      </c>
      <c r="D2219" t="s">
        <v>11</v>
      </c>
      <c r="E2219" t="s">
        <v>514</v>
      </c>
      <c r="F2219" t="s">
        <v>12</v>
      </c>
      <c r="G2219" t="s">
        <v>527</v>
      </c>
      <c r="H2219" t="s">
        <v>13</v>
      </c>
      <c r="I2219" t="s">
        <v>70</v>
      </c>
      <c r="J2219" t="s">
        <v>500</v>
      </c>
      <c r="K2219" s="125">
        <v>24</v>
      </c>
    </row>
    <row r="2220" spans="1:11" x14ac:dyDescent="0.25">
      <c r="A2220" s="37" t="str">
        <f t="shared" si="18"/>
        <v>NHS111PS-202324-H2</v>
      </c>
      <c r="B2220" s="37" t="str">
        <f>VLOOKUP($A2220,Refs!$J$2:$K$15,2,FALSE)</f>
        <v>Oct'23 to Mar'24</v>
      </c>
      <c r="C2220" t="s">
        <v>538</v>
      </c>
      <c r="D2220" t="s">
        <v>11</v>
      </c>
      <c r="E2220" t="s">
        <v>514</v>
      </c>
      <c r="F2220" t="s">
        <v>12</v>
      </c>
      <c r="G2220" t="s">
        <v>527</v>
      </c>
      <c r="H2220" t="s">
        <v>13</v>
      </c>
      <c r="I2220" t="s">
        <v>70</v>
      </c>
      <c r="J2220" t="s">
        <v>501</v>
      </c>
      <c r="K2220" s="125">
        <v>335</v>
      </c>
    </row>
    <row r="2221" spans="1:11" x14ac:dyDescent="0.25">
      <c r="A2221" s="37" t="str">
        <f t="shared" si="18"/>
        <v>NHS111PS-202324-H2</v>
      </c>
      <c r="B2221" s="37" t="str">
        <f>VLOOKUP($A2221,Refs!$J$2:$K$15,2,FALSE)</f>
        <v>Oct'23 to Mar'24</v>
      </c>
      <c r="C2221" t="s">
        <v>538</v>
      </c>
      <c r="D2221" t="s">
        <v>11</v>
      </c>
      <c r="E2221" t="s">
        <v>514</v>
      </c>
      <c r="F2221" t="s">
        <v>12</v>
      </c>
      <c r="G2221" t="s">
        <v>527</v>
      </c>
      <c r="H2221" t="s">
        <v>13</v>
      </c>
      <c r="I2221" t="s">
        <v>70</v>
      </c>
      <c r="J2221" t="s">
        <v>502</v>
      </c>
      <c r="K2221" s="125">
        <v>100</v>
      </c>
    </row>
    <row r="2222" spans="1:11" x14ac:dyDescent="0.25">
      <c r="A2222" s="37" t="str">
        <f t="shared" si="18"/>
        <v>NHS111PS-202324-H2</v>
      </c>
      <c r="B2222" s="37" t="str">
        <f>VLOOKUP($A2222,Refs!$J$2:$K$15,2,FALSE)</f>
        <v>Oct'23 to Mar'24</v>
      </c>
      <c r="C2222" t="s">
        <v>538</v>
      </c>
      <c r="D2222" t="s">
        <v>11</v>
      </c>
      <c r="E2222" t="s">
        <v>514</v>
      </c>
      <c r="F2222" t="s">
        <v>12</v>
      </c>
      <c r="G2222" t="s">
        <v>527</v>
      </c>
      <c r="H2222" t="s">
        <v>13</v>
      </c>
      <c r="I2222" t="s">
        <v>70</v>
      </c>
      <c r="J2222" t="s">
        <v>503</v>
      </c>
      <c r="K2222" s="125">
        <v>200</v>
      </c>
    </row>
    <row r="2223" spans="1:11" x14ac:dyDescent="0.25">
      <c r="A2223" s="37" t="str">
        <f t="shared" si="18"/>
        <v>NHS111PS-202324-H2</v>
      </c>
      <c r="B2223" s="37" t="str">
        <f>VLOOKUP($A2223,Refs!$J$2:$K$15,2,FALSE)</f>
        <v>Oct'23 to Mar'24</v>
      </c>
      <c r="C2223" t="s">
        <v>538</v>
      </c>
      <c r="D2223" t="s">
        <v>11</v>
      </c>
      <c r="E2223" t="s">
        <v>514</v>
      </c>
      <c r="F2223" t="s">
        <v>12</v>
      </c>
      <c r="G2223" t="s">
        <v>527</v>
      </c>
      <c r="H2223" t="s">
        <v>13</v>
      </c>
      <c r="I2223" t="s">
        <v>70</v>
      </c>
      <c r="J2223" t="s">
        <v>504</v>
      </c>
      <c r="K2223" s="125">
        <v>166</v>
      </c>
    </row>
    <row r="2224" spans="1:11" x14ac:dyDescent="0.25">
      <c r="A2224" s="37" t="str">
        <f t="shared" si="18"/>
        <v>NHS111PS-202324-H2</v>
      </c>
      <c r="B2224" s="37" t="str">
        <f>VLOOKUP($A2224,Refs!$J$2:$K$15,2,FALSE)</f>
        <v>Oct'23 to Mar'24</v>
      </c>
      <c r="C2224" t="s">
        <v>538</v>
      </c>
      <c r="D2224" t="s">
        <v>11</v>
      </c>
      <c r="E2224" t="s">
        <v>514</v>
      </c>
      <c r="F2224" t="s">
        <v>12</v>
      </c>
      <c r="G2224" t="s">
        <v>527</v>
      </c>
      <c r="H2224" t="s">
        <v>13</v>
      </c>
      <c r="I2224" t="s">
        <v>70</v>
      </c>
      <c r="J2224" t="s">
        <v>505</v>
      </c>
      <c r="K2224" s="125">
        <v>26</v>
      </c>
    </row>
    <row r="2225" spans="1:11" x14ac:dyDescent="0.25">
      <c r="A2225" s="37" t="str">
        <f t="shared" si="18"/>
        <v>NHS111PS-202324-H2</v>
      </c>
      <c r="B2225" s="37" t="str">
        <f>VLOOKUP($A2225,Refs!$J$2:$K$15,2,FALSE)</f>
        <v>Oct'23 to Mar'24</v>
      </c>
      <c r="C2225" t="s">
        <v>538</v>
      </c>
      <c r="D2225" t="s">
        <v>11</v>
      </c>
      <c r="E2225" t="s">
        <v>514</v>
      </c>
      <c r="F2225" t="s">
        <v>12</v>
      </c>
      <c r="G2225" t="s">
        <v>527</v>
      </c>
      <c r="H2225" t="s">
        <v>13</v>
      </c>
      <c r="I2225" t="s">
        <v>70</v>
      </c>
      <c r="J2225" t="s">
        <v>506</v>
      </c>
      <c r="K2225" s="125">
        <v>18</v>
      </c>
    </row>
    <row r="2226" spans="1:11" x14ac:dyDescent="0.25">
      <c r="A2226" s="37" t="str">
        <f t="shared" si="18"/>
        <v>NHS111PS-202324-H2</v>
      </c>
      <c r="B2226" s="37" t="str">
        <f>VLOOKUP($A2226,Refs!$J$2:$K$15,2,FALSE)</f>
        <v>Oct'23 to Mar'24</v>
      </c>
      <c r="C2226" t="s">
        <v>538</v>
      </c>
      <c r="D2226" t="s">
        <v>11</v>
      </c>
      <c r="E2226" t="s">
        <v>514</v>
      </c>
      <c r="F2226" t="s">
        <v>12</v>
      </c>
      <c r="G2226" t="s">
        <v>527</v>
      </c>
      <c r="H2226" t="s">
        <v>13</v>
      </c>
      <c r="I2226" t="s">
        <v>70</v>
      </c>
      <c r="J2226" t="s">
        <v>507</v>
      </c>
      <c r="K2226" s="125">
        <v>90</v>
      </c>
    </row>
    <row r="2227" spans="1:11" x14ac:dyDescent="0.25">
      <c r="A2227" s="37" t="str">
        <f t="shared" si="18"/>
        <v>NHS111PS-202324-H2</v>
      </c>
      <c r="B2227" s="37" t="str">
        <f>VLOOKUP($A2227,Refs!$J$2:$K$15,2,FALSE)</f>
        <v>Oct'23 to Mar'24</v>
      </c>
      <c r="C2227" t="s">
        <v>538</v>
      </c>
      <c r="D2227" t="s">
        <v>11</v>
      </c>
      <c r="E2227" t="s">
        <v>514</v>
      </c>
      <c r="F2227" t="s">
        <v>12</v>
      </c>
      <c r="G2227" t="s">
        <v>527</v>
      </c>
      <c r="H2227" t="s">
        <v>13</v>
      </c>
      <c r="I2227" t="s">
        <v>70</v>
      </c>
      <c r="J2227" t="s">
        <v>508</v>
      </c>
      <c r="K2227" s="125">
        <v>10</v>
      </c>
    </row>
    <row r="2228" spans="1:11" x14ac:dyDescent="0.25">
      <c r="A2228" s="37" t="str">
        <f t="shared" si="18"/>
        <v>NHS111PS-202324-H2</v>
      </c>
      <c r="B2228" s="37" t="str">
        <f>VLOOKUP($A2228,Refs!$J$2:$K$15,2,FALSE)</f>
        <v>Oct'23 to Mar'24</v>
      </c>
      <c r="C2228" t="s">
        <v>538</v>
      </c>
      <c r="D2228" t="s">
        <v>11</v>
      </c>
      <c r="E2228" t="s">
        <v>514</v>
      </c>
      <c r="F2228" t="s">
        <v>12</v>
      </c>
      <c r="G2228" t="s">
        <v>527</v>
      </c>
      <c r="H2228" t="s">
        <v>14</v>
      </c>
      <c r="I2228" t="s">
        <v>71</v>
      </c>
      <c r="J2228">
        <v>1</v>
      </c>
      <c r="K2228" s="125">
        <v>3921</v>
      </c>
    </row>
    <row r="2229" spans="1:11" x14ac:dyDescent="0.25">
      <c r="A2229" s="37" t="str">
        <f t="shared" si="18"/>
        <v>NHS111PS-202324-H2</v>
      </c>
      <c r="B2229" s="37" t="str">
        <f>VLOOKUP($A2229,Refs!$J$2:$K$15,2,FALSE)</f>
        <v>Oct'23 to Mar'24</v>
      </c>
      <c r="C2229" t="s">
        <v>538</v>
      </c>
      <c r="D2229" t="s">
        <v>11</v>
      </c>
      <c r="E2229" t="s">
        <v>514</v>
      </c>
      <c r="F2229" t="s">
        <v>12</v>
      </c>
      <c r="G2229" t="s">
        <v>527</v>
      </c>
      <c r="H2229" t="s">
        <v>14</v>
      </c>
      <c r="I2229" t="s">
        <v>71</v>
      </c>
      <c r="J2229">
        <v>2</v>
      </c>
      <c r="K2229" s="125">
        <v>598</v>
      </c>
    </row>
    <row r="2230" spans="1:11" x14ac:dyDescent="0.25">
      <c r="A2230" s="37" t="str">
        <f t="shared" ref="A2230:A2293" si="19">C2230</f>
        <v>NHS111PS-202324-H2</v>
      </c>
      <c r="B2230" s="37" t="str">
        <f>VLOOKUP($A2230,Refs!$J$2:$K$15,2,FALSE)</f>
        <v>Oct'23 to Mar'24</v>
      </c>
      <c r="C2230" t="s">
        <v>538</v>
      </c>
      <c r="D2230" t="s">
        <v>11</v>
      </c>
      <c r="E2230" t="s">
        <v>514</v>
      </c>
      <c r="F2230" t="s">
        <v>12</v>
      </c>
      <c r="G2230" t="s">
        <v>527</v>
      </c>
      <c r="H2230" t="s">
        <v>14</v>
      </c>
      <c r="I2230" t="s">
        <v>71</v>
      </c>
      <c r="J2230" t="s">
        <v>495</v>
      </c>
      <c r="K2230" s="125">
        <v>403</v>
      </c>
    </row>
    <row r="2231" spans="1:11" x14ac:dyDescent="0.25">
      <c r="A2231" s="37" t="str">
        <f t="shared" si="19"/>
        <v>NHS111PS-202324-H2</v>
      </c>
      <c r="B2231" s="37" t="str">
        <f>VLOOKUP($A2231,Refs!$J$2:$K$15,2,FALSE)</f>
        <v>Oct'23 to Mar'24</v>
      </c>
      <c r="C2231" t="s">
        <v>538</v>
      </c>
      <c r="D2231" t="s">
        <v>11</v>
      </c>
      <c r="E2231" t="s">
        <v>514</v>
      </c>
      <c r="F2231" t="s">
        <v>12</v>
      </c>
      <c r="G2231" t="s">
        <v>527</v>
      </c>
      <c r="H2231" t="s">
        <v>14</v>
      </c>
      <c r="I2231" t="s">
        <v>71</v>
      </c>
      <c r="J2231" t="s">
        <v>496</v>
      </c>
      <c r="K2231" s="125">
        <v>119</v>
      </c>
    </row>
    <row r="2232" spans="1:11" x14ac:dyDescent="0.25">
      <c r="A2232" s="37" t="str">
        <f t="shared" si="19"/>
        <v>NHS111PS-202324-H2</v>
      </c>
      <c r="B2232" s="37" t="str">
        <f>VLOOKUP($A2232,Refs!$J$2:$K$15,2,FALSE)</f>
        <v>Oct'23 to Mar'24</v>
      </c>
      <c r="C2232" t="s">
        <v>538</v>
      </c>
      <c r="D2232" t="s">
        <v>11</v>
      </c>
      <c r="E2232" t="s">
        <v>514</v>
      </c>
      <c r="F2232" t="s">
        <v>12</v>
      </c>
      <c r="G2232" t="s">
        <v>527</v>
      </c>
      <c r="H2232" t="s">
        <v>14</v>
      </c>
      <c r="I2232" t="s">
        <v>71</v>
      </c>
      <c r="J2232" t="s">
        <v>497</v>
      </c>
      <c r="K2232" s="125">
        <v>28</v>
      </c>
    </row>
    <row r="2233" spans="1:11" x14ac:dyDescent="0.25">
      <c r="A2233" s="37" t="str">
        <f t="shared" si="19"/>
        <v>NHS111PS-202324-H2</v>
      </c>
      <c r="B2233" s="37" t="str">
        <f>VLOOKUP($A2233,Refs!$J$2:$K$15,2,FALSE)</f>
        <v>Oct'23 to Mar'24</v>
      </c>
      <c r="C2233" t="s">
        <v>538</v>
      </c>
      <c r="D2233" t="s">
        <v>11</v>
      </c>
      <c r="E2233" t="s">
        <v>514</v>
      </c>
      <c r="F2233" t="s">
        <v>12</v>
      </c>
      <c r="G2233" t="s">
        <v>527</v>
      </c>
      <c r="H2233" t="s">
        <v>14</v>
      </c>
      <c r="I2233" t="s">
        <v>71</v>
      </c>
      <c r="J2233" t="s">
        <v>498</v>
      </c>
      <c r="K2233" s="125">
        <v>19</v>
      </c>
    </row>
    <row r="2234" spans="1:11" x14ac:dyDescent="0.25">
      <c r="A2234" s="37" t="str">
        <f t="shared" si="19"/>
        <v>NHS111PS-202324-H2</v>
      </c>
      <c r="B2234" s="37" t="str">
        <f>VLOOKUP($A2234,Refs!$J$2:$K$15,2,FALSE)</f>
        <v>Oct'23 to Mar'24</v>
      </c>
      <c r="C2234" t="s">
        <v>538</v>
      </c>
      <c r="D2234" t="s">
        <v>11</v>
      </c>
      <c r="E2234" t="s">
        <v>514</v>
      </c>
      <c r="F2234" t="s">
        <v>12</v>
      </c>
      <c r="G2234" t="s">
        <v>527</v>
      </c>
      <c r="H2234" t="s">
        <v>14</v>
      </c>
      <c r="I2234" t="s">
        <v>71</v>
      </c>
      <c r="J2234" t="s">
        <v>499</v>
      </c>
      <c r="K2234" s="125">
        <v>17</v>
      </c>
    </row>
    <row r="2235" spans="1:11" x14ac:dyDescent="0.25">
      <c r="A2235" s="37" t="str">
        <f t="shared" si="19"/>
        <v>NHS111PS-202324-H2</v>
      </c>
      <c r="B2235" s="37" t="str">
        <f>VLOOKUP($A2235,Refs!$J$2:$K$15,2,FALSE)</f>
        <v>Oct'23 to Mar'24</v>
      </c>
      <c r="C2235" t="s">
        <v>538</v>
      </c>
      <c r="D2235" t="s">
        <v>11</v>
      </c>
      <c r="E2235" t="s">
        <v>514</v>
      </c>
      <c r="F2235" t="s">
        <v>12</v>
      </c>
      <c r="G2235" t="s">
        <v>527</v>
      </c>
      <c r="H2235" t="s">
        <v>14</v>
      </c>
      <c r="I2235" t="s">
        <v>71</v>
      </c>
      <c r="J2235" t="s">
        <v>500</v>
      </c>
      <c r="K2235" s="125">
        <v>12</v>
      </c>
    </row>
    <row r="2236" spans="1:11" x14ac:dyDescent="0.25">
      <c r="A2236" s="37" t="str">
        <f t="shared" si="19"/>
        <v>NHS111PS-202324-H2</v>
      </c>
      <c r="B2236" s="37" t="str">
        <f>VLOOKUP($A2236,Refs!$J$2:$K$15,2,FALSE)</f>
        <v>Oct'23 to Mar'24</v>
      </c>
      <c r="C2236" t="s">
        <v>538</v>
      </c>
      <c r="D2236" t="s">
        <v>11</v>
      </c>
      <c r="E2236" t="s">
        <v>514</v>
      </c>
      <c r="F2236" t="s">
        <v>12</v>
      </c>
      <c r="G2236" t="s">
        <v>527</v>
      </c>
      <c r="H2236" t="s">
        <v>14</v>
      </c>
      <c r="I2236" t="s">
        <v>71</v>
      </c>
      <c r="J2236" t="s">
        <v>501</v>
      </c>
      <c r="K2236" s="125">
        <v>230</v>
      </c>
    </row>
    <row r="2237" spans="1:11" x14ac:dyDescent="0.25">
      <c r="A2237" s="37" t="str">
        <f t="shared" si="19"/>
        <v>NHS111PS-202324-H2</v>
      </c>
      <c r="B2237" s="37" t="str">
        <f>VLOOKUP($A2237,Refs!$J$2:$K$15,2,FALSE)</f>
        <v>Oct'23 to Mar'24</v>
      </c>
      <c r="C2237" t="s">
        <v>538</v>
      </c>
      <c r="D2237" t="s">
        <v>11</v>
      </c>
      <c r="E2237" t="s">
        <v>514</v>
      </c>
      <c r="F2237" t="s">
        <v>12</v>
      </c>
      <c r="G2237" t="s">
        <v>527</v>
      </c>
      <c r="H2237" t="s">
        <v>14</v>
      </c>
      <c r="I2237" t="s">
        <v>71</v>
      </c>
      <c r="J2237" t="s">
        <v>502</v>
      </c>
      <c r="K2237" s="125">
        <v>40</v>
      </c>
    </row>
    <row r="2238" spans="1:11" x14ac:dyDescent="0.25">
      <c r="A2238" s="37" t="str">
        <f t="shared" si="19"/>
        <v>NHS111PS-202324-H2</v>
      </c>
      <c r="B2238" s="37" t="str">
        <f>VLOOKUP($A2238,Refs!$J$2:$K$15,2,FALSE)</f>
        <v>Oct'23 to Mar'24</v>
      </c>
      <c r="C2238" t="s">
        <v>538</v>
      </c>
      <c r="D2238" t="s">
        <v>11</v>
      </c>
      <c r="E2238" t="s">
        <v>514</v>
      </c>
      <c r="F2238" t="s">
        <v>12</v>
      </c>
      <c r="G2238" t="s">
        <v>527</v>
      </c>
      <c r="H2238" t="s">
        <v>14</v>
      </c>
      <c r="I2238" t="s">
        <v>71</v>
      </c>
      <c r="J2238" t="s">
        <v>503</v>
      </c>
      <c r="K2238" s="125">
        <v>129</v>
      </c>
    </row>
    <row r="2239" spans="1:11" x14ac:dyDescent="0.25">
      <c r="A2239" s="37" t="str">
        <f t="shared" si="19"/>
        <v>NHS111PS-202324-H2</v>
      </c>
      <c r="B2239" s="37" t="str">
        <f>VLOOKUP($A2239,Refs!$J$2:$K$15,2,FALSE)</f>
        <v>Oct'23 to Mar'24</v>
      </c>
      <c r="C2239" t="s">
        <v>538</v>
      </c>
      <c r="D2239" t="s">
        <v>11</v>
      </c>
      <c r="E2239" t="s">
        <v>514</v>
      </c>
      <c r="F2239" t="s">
        <v>12</v>
      </c>
      <c r="G2239" t="s">
        <v>527</v>
      </c>
      <c r="H2239" t="s">
        <v>14</v>
      </c>
      <c r="I2239" t="s">
        <v>71</v>
      </c>
      <c r="J2239" t="s">
        <v>504</v>
      </c>
      <c r="K2239" s="125">
        <v>105</v>
      </c>
    </row>
    <row r="2240" spans="1:11" x14ac:dyDescent="0.25">
      <c r="A2240" s="37" t="str">
        <f t="shared" si="19"/>
        <v>NHS111PS-202324-H2</v>
      </c>
      <c r="B2240" s="37" t="str">
        <f>VLOOKUP($A2240,Refs!$J$2:$K$15,2,FALSE)</f>
        <v>Oct'23 to Mar'24</v>
      </c>
      <c r="C2240" t="s">
        <v>538</v>
      </c>
      <c r="D2240" t="s">
        <v>11</v>
      </c>
      <c r="E2240" t="s">
        <v>514</v>
      </c>
      <c r="F2240" t="s">
        <v>12</v>
      </c>
      <c r="G2240" t="s">
        <v>527</v>
      </c>
      <c r="H2240" t="s">
        <v>14</v>
      </c>
      <c r="I2240" t="s">
        <v>71</v>
      </c>
      <c r="J2240" t="s">
        <v>505</v>
      </c>
      <c r="K2240" s="125">
        <v>15</v>
      </c>
    </row>
    <row r="2241" spans="1:11" x14ac:dyDescent="0.25">
      <c r="A2241" s="37" t="str">
        <f t="shared" si="19"/>
        <v>NHS111PS-202324-H2</v>
      </c>
      <c r="B2241" s="37" t="str">
        <f>VLOOKUP($A2241,Refs!$J$2:$K$15,2,FALSE)</f>
        <v>Oct'23 to Mar'24</v>
      </c>
      <c r="C2241" t="s">
        <v>538</v>
      </c>
      <c r="D2241" t="s">
        <v>11</v>
      </c>
      <c r="E2241" t="s">
        <v>514</v>
      </c>
      <c r="F2241" t="s">
        <v>12</v>
      </c>
      <c r="G2241" t="s">
        <v>527</v>
      </c>
      <c r="H2241" t="s">
        <v>14</v>
      </c>
      <c r="I2241" t="s">
        <v>71</v>
      </c>
      <c r="J2241" t="s">
        <v>506</v>
      </c>
      <c r="K2241" s="125">
        <v>17</v>
      </c>
    </row>
    <row r="2242" spans="1:11" x14ac:dyDescent="0.25">
      <c r="A2242" s="37" t="str">
        <f t="shared" si="19"/>
        <v>NHS111PS-202324-H2</v>
      </c>
      <c r="B2242" s="37" t="str">
        <f>VLOOKUP($A2242,Refs!$J$2:$K$15,2,FALSE)</f>
        <v>Oct'23 to Mar'24</v>
      </c>
      <c r="C2242" t="s">
        <v>538</v>
      </c>
      <c r="D2242" t="s">
        <v>11</v>
      </c>
      <c r="E2242" t="s">
        <v>514</v>
      </c>
      <c r="F2242" t="s">
        <v>12</v>
      </c>
      <c r="G2242" t="s">
        <v>527</v>
      </c>
      <c r="H2242" t="s">
        <v>14</v>
      </c>
      <c r="I2242" t="s">
        <v>71</v>
      </c>
      <c r="J2242" t="s">
        <v>507</v>
      </c>
      <c r="K2242" s="125">
        <v>57</v>
      </c>
    </row>
    <row r="2243" spans="1:11" x14ac:dyDescent="0.25">
      <c r="A2243" s="37" t="str">
        <f t="shared" si="19"/>
        <v>NHS111PS-202324-H2</v>
      </c>
      <c r="B2243" s="37" t="str">
        <f>VLOOKUP($A2243,Refs!$J$2:$K$15,2,FALSE)</f>
        <v>Oct'23 to Mar'24</v>
      </c>
      <c r="C2243" t="s">
        <v>538</v>
      </c>
      <c r="D2243" t="s">
        <v>11</v>
      </c>
      <c r="E2243" t="s">
        <v>514</v>
      </c>
      <c r="F2243" t="s">
        <v>12</v>
      </c>
      <c r="G2243" t="s">
        <v>527</v>
      </c>
      <c r="H2243" t="s">
        <v>14</v>
      </c>
      <c r="I2243" t="s">
        <v>71</v>
      </c>
      <c r="J2243" t="s">
        <v>508</v>
      </c>
      <c r="K2243" s="125">
        <v>5</v>
      </c>
    </row>
    <row r="2244" spans="1:11" x14ac:dyDescent="0.25">
      <c r="A2244" s="37" t="str">
        <f t="shared" si="19"/>
        <v>NHS111PS-202324-H2</v>
      </c>
      <c r="B2244" s="37" t="str">
        <f>VLOOKUP($A2244,Refs!$J$2:$K$15,2,FALSE)</f>
        <v>Oct'23 to Mar'24</v>
      </c>
      <c r="C2244" t="s">
        <v>538</v>
      </c>
      <c r="D2244" t="s">
        <v>11</v>
      </c>
      <c r="E2244" t="s">
        <v>514</v>
      </c>
      <c r="F2244" t="s">
        <v>12</v>
      </c>
      <c r="G2244" t="s">
        <v>527</v>
      </c>
      <c r="H2244" t="s">
        <v>43</v>
      </c>
      <c r="I2244" t="s">
        <v>72</v>
      </c>
      <c r="J2244">
        <v>1</v>
      </c>
      <c r="K2244" s="125">
        <v>3240</v>
      </c>
    </row>
    <row r="2245" spans="1:11" x14ac:dyDescent="0.25">
      <c r="A2245" s="37" t="str">
        <f t="shared" si="19"/>
        <v>NHS111PS-202324-H2</v>
      </c>
      <c r="B2245" s="37" t="str">
        <f>VLOOKUP($A2245,Refs!$J$2:$K$15,2,FALSE)</f>
        <v>Oct'23 to Mar'24</v>
      </c>
      <c r="C2245" t="s">
        <v>538</v>
      </c>
      <c r="D2245" t="s">
        <v>11</v>
      </c>
      <c r="E2245" t="s">
        <v>514</v>
      </c>
      <c r="F2245" t="s">
        <v>12</v>
      </c>
      <c r="G2245" t="s">
        <v>527</v>
      </c>
      <c r="H2245" t="s">
        <v>43</v>
      </c>
      <c r="I2245" t="s">
        <v>72</v>
      </c>
      <c r="J2245">
        <v>2</v>
      </c>
      <c r="K2245" s="125">
        <v>695</v>
      </c>
    </row>
    <row r="2246" spans="1:11" x14ac:dyDescent="0.25">
      <c r="A2246" s="37" t="str">
        <f t="shared" si="19"/>
        <v>NHS111PS-202324-H2</v>
      </c>
      <c r="B2246" s="37" t="str">
        <f>VLOOKUP($A2246,Refs!$J$2:$K$15,2,FALSE)</f>
        <v>Oct'23 to Mar'24</v>
      </c>
      <c r="C2246" t="s">
        <v>538</v>
      </c>
      <c r="D2246" t="s">
        <v>11</v>
      </c>
      <c r="E2246" t="s">
        <v>514</v>
      </c>
      <c r="F2246" t="s">
        <v>12</v>
      </c>
      <c r="G2246" t="s">
        <v>527</v>
      </c>
      <c r="H2246" t="s">
        <v>43</v>
      </c>
      <c r="I2246" t="s">
        <v>72</v>
      </c>
      <c r="J2246" t="s">
        <v>495</v>
      </c>
      <c r="K2246" s="125">
        <v>502</v>
      </c>
    </row>
    <row r="2247" spans="1:11" x14ac:dyDescent="0.25">
      <c r="A2247" s="37" t="str">
        <f t="shared" si="19"/>
        <v>NHS111PS-202324-H2</v>
      </c>
      <c r="B2247" s="37" t="str">
        <f>VLOOKUP($A2247,Refs!$J$2:$K$15,2,FALSE)</f>
        <v>Oct'23 to Mar'24</v>
      </c>
      <c r="C2247" t="s">
        <v>538</v>
      </c>
      <c r="D2247" t="s">
        <v>11</v>
      </c>
      <c r="E2247" t="s">
        <v>514</v>
      </c>
      <c r="F2247" t="s">
        <v>12</v>
      </c>
      <c r="G2247" t="s">
        <v>527</v>
      </c>
      <c r="H2247" t="s">
        <v>43</v>
      </c>
      <c r="I2247" t="s">
        <v>72</v>
      </c>
      <c r="J2247" t="s">
        <v>496</v>
      </c>
      <c r="K2247" s="125">
        <v>112</v>
      </c>
    </row>
    <row r="2248" spans="1:11" x14ac:dyDescent="0.25">
      <c r="A2248" s="37" t="str">
        <f t="shared" si="19"/>
        <v>NHS111PS-202324-H2</v>
      </c>
      <c r="B2248" s="37" t="str">
        <f>VLOOKUP($A2248,Refs!$J$2:$K$15,2,FALSE)</f>
        <v>Oct'23 to Mar'24</v>
      </c>
      <c r="C2248" t="s">
        <v>538</v>
      </c>
      <c r="D2248" t="s">
        <v>11</v>
      </c>
      <c r="E2248" t="s">
        <v>514</v>
      </c>
      <c r="F2248" t="s">
        <v>12</v>
      </c>
      <c r="G2248" t="s">
        <v>527</v>
      </c>
      <c r="H2248" t="s">
        <v>43</v>
      </c>
      <c r="I2248" t="s">
        <v>72</v>
      </c>
      <c r="J2248" t="s">
        <v>497</v>
      </c>
      <c r="K2248" s="125">
        <v>39</v>
      </c>
    </row>
    <row r="2249" spans="1:11" x14ac:dyDescent="0.25">
      <c r="A2249" s="37" t="str">
        <f t="shared" si="19"/>
        <v>NHS111PS-202324-H2</v>
      </c>
      <c r="B2249" s="37" t="str">
        <f>VLOOKUP($A2249,Refs!$J$2:$K$15,2,FALSE)</f>
        <v>Oct'23 to Mar'24</v>
      </c>
      <c r="C2249" t="s">
        <v>538</v>
      </c>
      <c r="D2249" t="s">
        <v>11</v>
      </c>
      <c r="E2249" t="s">
        <v>514</v>
      </c>
      <c r="F2249" t="s">
        <v>12</v>
      </c>
      <c r="G2249" t="s">
        <v>527</v>
      </c>
      <c r="H2249" t="s">
        <v>43</v>
      </c>
      <c r="I2249" t="s">
        <v>72</v>
      </c>
      <c r="J2249" t="s">
        <v>498</v>
      </c>
      <c r="K2249" s="125">
        <v>15</v>
      </c>
    </row>
    <row r="2250" spans="1:11" x14ac:dyDescent="0.25">
      <c r="A2250" s="37" t="str">
        <f t="shared" si="19"/>
        <v>NHS111PS-202324-H2</v>
      </c>
      <c r="B2250" s="37" t="str">
        <f>VLOOKUP($A2250,Refs!$J$2:$K$15,2,FALSE)</f>
        <v>Oct'23 to Mar'24</v>
      </c>
      <c r="C2250" t="s">
        <v>538</v>
      </c>
      <c r="D2250" t="s">
        <v>11</v>
      </c>
      <c r="E2250" t="s">
        <v>514</v>
      </c>
      <c r="F2250" t="s">
        <v>12</v>
      </c>
      <c r="G2250" t="s">
        <v>527</v>
      </c>
      <c r="H2250" t="s">
        <v>43</v>
      </c>
      <c r="I2250" t="s">
        <v>72</v>
      </c>
      <c r="J2250" t="s">
        <v>499</v>
      </c>
      <c r="K2250" s="125">
        <v>16</v>
      </c>
    </row>
    <row r="2251" spans="1:11" x14ac:dyDescent="0.25">
      <c r="A2251" s="37" t="str">
        <f t="shared" si="19"/>
        <v>NHS111PS-202324-H2</v>
      </c>
      <c r="B2251" s="37" t="str">
        <f>VLOOKUP($A2251,Refs!$J$2:$K$15,2,FALSE)</f>
        <v>Oct'23 to Mar'24</v>
      </c>
      <c r="C2251" t="s">
        <v>538</v>
      </c>
      <c r="D2251" t="s">
        <v>11</v>
      </c>
      <c r="E2251" t="s">
        <v>514</v>
      </c>
      <c r="F2251" t="s">
        <v>12</v>
      </c>
      <c r="G2251" t="s">
        <v>527</v>
      </c>
      <c r="H2251" t="s">
        <v>43</v>
      </c>
      <c r="I2251" t="s">
        <v>72</v>
      </c>
      <c r="J2251" t="s">
        <v>500</v>
      </c>
      <c r="K2251" s="125">
        <v>11</v>
      </c>
    </row>
    <row r="2252" spans="1:11" x14ac:dyDescent="0.25">
      <c r="A2252" s="37" t="str">
        <f t="shared" si="19"/>
        <v>NHS111PS-202324-H2</v>
      </c>
      <c r="B2252" s="37" t="str">
        <f>VLOOKUP($A2252,Refs!$J$2:$K$15,2,FALSE)</f>
        <v>Oct'23 to Mar'24</v>
      </c>
      <c r="C2252" t="s">
        <v>538</v>
      </c>
      <c r="D2252" t="s">
        <v>11</v>
      </c>
      <c r="E2252" t="s">
        <v>514</v>
      </c>
      <c r="F2252" t="s">
        <v>12</v>
      </c>
      <c r="G2252" t="s">
        <v>527</v>
      </c>
      <c r="H2252" t="s">
        <v>43</v>
      </c>
      <c r="I2252" t="s">
        <v>72</v>
      </c>
      <c r="J2252" t="s">
        <v>501</v>
      </c>
      <c r="K2252" s="125">
        <v>240</v>
      </c>
    </row>
    <row r="2253" spans="1:11" x14ac:dyDescent="0.25">
      <c r="A2253" s="37" t="str">
        <f t="shared" si="19"/>
        <v>NHS111PS-202324-H2</v>
      </c>
      <c r="B2253" s="37" t="str">
        <f>VLOOKUP($A2253,Refs!$J$2:$K$15,2,FALSE)</f>
        <v>Oct'23 to Mar'24</v>
      </c>
      <c r="C2253" t="s">
        <v>538</v>
      </c>
      <c r="D2253" t="s">
        <v>11</v>
      </c>
      <c r="E2253" t="s">
        <v>514</v>
      </c>
      <c r="F2253" t="s">
        <v>12</v>
      </c>
      <c r="G2253" t="s">
        <v>527</v>
      </c>
      <c r="H2253" t="s">
        <v>43</v>
      </c>
      <c r="I2253" t="s">
        <v>72</v>
      </c>
      <c r="J2253" t="s">
        <v>502</v>
      </c>
      <c r="K2253" s="125">
        <v>74</v>
      </c>
    </row>
    <row r="2254" spans="1:11" x14ac:dyDescent="0.25">
      <c r="A2254" s="37" t="str">
        <f t="shared" si="19"/>
        <v>NHS111PS-202324-H2</v>
      </c>
      <c r="B2254" s="37" t="str">
        <f>VLOOKUP($A2254,Refs!$J$2:$K$15,2,FALSE)</f>
        <v>Oct'23 to Mar'24</v>
      </c>
      <c r="C2254" t="s">
        <v>538</v>
      </c>
      <c r="D2254" t="s">
        <v>11</v>
      </c>
      <c r="E2254" t="s">
        <v>514</v>
      </c>
      <c r="F2254" t="s">
        <v>12</v>
      </c>
      <c r="G2254" t="s">
        <v>527</v>
      </c>
      <c r="H2254" t="s">
        <v>43</v>
      </c>
      <c r="I2254" t="s">
        <v>72</v>
      </c>
      <c r="J2254" t="s">
        <v>503</v>
      </c>
      <c r="K2254" s="125">
        <v>123</v>
      </c>
    </row>
    <row r="2255" spans="1:11" x14ac:dyDescent="0.25">
      <c r="A2255" s="37" t="str">
        <f t="shared" si="19"/>
        <v>NHS111PS-202324-H2</v>
      </c>
      <c r="B2255" s="37" t="str">
        <f>VLOOKUP($A2255,Refs!$J$2:$K$15,2,FALSE)</f>
        <v>Oct'23 to Mar'24</v>
      </c>
      <c r="C2255" t="s">
        <v>538</v>
      </c>
      <c r="D2255" t="s">
        <v>11</v>
      </c>
      <c r="E2255" t="s">
        <v>514</v>
      </c>
      <c r="F2255" t="s">
        <v>12</v>
      </c>
      <c r="G2255" t="s">
        <v>527</v>
      </c>
      <c r="H2255" t="s">
        <v>43</v>
      </c>
      <c r="I2255" t="s">
        <v>72</v>
      </c>
      <c r="J2255" t="s">
        <v>504</v>
      </c>
      <c r="K2255" s="125">
        <v>164</v>
      </c>
    </row>
    <row r="2256" spans="1:11" x14ac:dyDescent="0.25">
      <c r="A2256" s="37" t="str">
        <f t="shared" si="19"/>
        <v>NHS111PS-202324-H2</v>
      </c>
      <c r="B2256" s="37" t="str">
        <f>VLOOKUP($A2256,Refs!$J$2:$K$15,2,FALSE)</f>
        <v>Oct'23 to Mar'24</v>
      </c>
      <c r="C2256" t="s">
        <v>538</v>
      </c>
      <c r="D2256" t="s">
        <v>11</v>
      </c>
      <c r="E2256" t="s">
        <v>514</v>
      </c>
      <c r="F2256" t="s">
        <v>12</v>
      </c>
      <c r="G2256" t="s">
        <v>527</v>
      </c>
      <c r="H2256" t="s">
        <v>43</v>
      </c>
      <c r="I2256" t="s">
        <v>72</v>
      </c>
      <c r="J2256" t="s">
        <v>505</v>
      </c>
      <c r="K2256" s="125">
        <v>17</v>
      </c>
    </row>
    <row r="2257" spans="1:11" x14ac:dyDescent="0.25">
      <c r="A2257" s="37" t="str">
        <f t="shared" si="19"/>
        <v>NHS111PS-202324-H2</v>
      </c>
      <c r="B2257" s="37" t="str">
        <f>VLOOKUP($A2257,Refs!$J$2:$K$15,2,FALSE)</f>
        <v>Oct'23 to Mar'24</v>
      </c>
      <c r="C2257" t="s">
        <v>538</v>
      </c>
      <c r="D2257" t="s">
        <v>11</v>
      </c>
      <c r="E2257" t="s">
        <v>514</v>
      </c>
      <c r="F2257" t="s">
        <v>12</v>
      </c>
      <c r="G2257" t="s">
        <v>527</v>
      </c>
      <c r="H2257" t="s">
        <v>43</v>
      </c>
      <c r="I2257" t="s">
        <v>72</v>
      </c>
      <c r="J2257" t="s">
        <v>506</v>
      </c>
      <c r="K2257" s="125">
        <v>14</v>
      </c>
    </row>
    <row r="2258" spans="1:11" x14ac:dyDescent="0.25">
      <c r="A2258" s="37" t="str">
        <f t="shared" si="19"/>
        <v>NHS111PS-202324-H2</v>
      </c>
      <c r="B2258" s="37" t="str">
        <f>VLOOKUP($A2258,Refs!$J$2:$K$15,2,FALSE)</f>
        <v>Oct'23 to Mar'24</v>
      </c>
      <c r="C2258" t="s">
        <v>538</v>
      </c>
      <c r="D2258" t="s">
        <v>11</v>
      </c>
      <c r="E2258" t="s">
        <v>514</v>
      </c>
      <c r="F2258" t="s">
        <v>12</v>
      </c>
      <c r="G2258" t="s">
        <v>527</v>
      </c>
      <c r="H2258" t="s">
        <v>43</v>
      </c>
      <c r="I2258" t="s">
        <v>72</v>
      </c>
      <c r="J2258" t="s">
        <v>507</v>
      </c>
      <c r="K2258" s="125">
        <v>55</v>
      </c>
    </row>
    <row r="2259" spans="1:11" x14ac:dyDescent="0.25">
      <c r="A2259" s="37" t="str">
        <f t="shared" si="19"/>
        <v>NHS111PS-202324-H2</v>
      </c>
      <c r="B2259" s="37" t="str">
        <f>VLOOKUP($A2259,Refs!$J$2:$K$15,2,FALSE)</f>
        <v>Oct'23 to Mar'24</v>
      </c>
      <c r="C2259" t="s">
        <v>538</v>
      </c>
      <c r="D2259" t="s">
        <v>11</v>
      </c>
      <c r="E2259" t="s">
        <v>514</v>
      </c>
      <c r="F2259" t="s">
        <v>12</v>
      </c>
      <c r="G2259" t="s">
        <v>527</v>
      </c>
      <c r="H2259" t="s">
        <v>43</v>
      </c>
      <c r="I2259" t="s">
        <v>72</v>
      </c>
      <c r="J2259" t="s">
        <v>508</v>
      </c>
      <c r="K2259" s="125">
        <v>8</v>
      </c>
    </row>
    <row r="2260" spans="1:11" x14ac:dyDescent="0.25">
      <c r="A2260" s="37" t="str">
        <f t="shared" si="19"/>
        <v>NHS111PS-202324-H2</v>
      </c>
      <c r="B2260" s="37" t="str">
        <f>VLOOKUP($A2260,Refs!$J$2:$K$15,2,FALSE)</f>
        <v>Oct'23 to Mar'24</v>
      </c>
      <c r="C2260" t="s">
        <v>538</v>
      </c>
      <c r="D2260" t="s">
        <v>11</v>
      </c>
      <c r="E2260" t="s">
        <v>514</v>
      </c>
      <c r="F2260" t="s">
        <v>12</v>
      </c>
      <c r="G2260" t="s">
        <v>527</v>
      </c>
      <c r="H2260" t="s">
        <v>34</v>
      </c>
      <c r="I2260" t="s">
        <v>73</v>
      </c>
      <c r="J2260">
        <v>1</v>
      </c>
      <c r="K2260" s="125">
        <v>1144</v>
      </c>
    </row>
    <row r="2261" spans="1:11" x14ac:dyDescent="0.25">
      <c r="A2261" s="37" t="str">
        <f t="shared" si="19"/>
        <v>NHS111PS-202324-H2</v>
      </c>
      <c r="B2261" s="37" t="str">
        <f>VLOOKUP($A2261,Refs!$J$2:$K$15,2,FALSE)</f>
        <v>Oct'23 to Mar'24</v>
      </c>
      <c r="C2261" t="s">
        <v>538</v>
      </c>
      <c r="D2261" t="s">
        <v>11</v>
      </c>
      <c r="E2261" t="s">
        <v>514</v>
      </c>
      <c r="F2261" t="s">
        <v>12</v>
      </c>
      <c r="G2261" t="s">
        <v>527</v>
      </c>
      <c r="H2261" t="s">
        <v>34</v>
      </c>
      <c r="I2261" t="s">
        <v>73</v>
      </c>
      <c r="J2261">
        <v>2</v>
      </c>
      <c r="K2261" s="125">
        <v>210</v>
      </c>
    </row>
    <row r="2262" spans="1:11" x14ac:dyDescent="0.25">
      <c r="A2262" s="37" t="str">
        <f t="shared" si="19"/>
        <v>NHS111PS-202324-H2</v>
      </c>
      <c r="B2262" s="37" t="str">
        <f>VLOOKUP($A2262,Refs!$J$2:$K$15,2,FALSE)</f>
        <v>Oct'23 to Mar'24</v>
      </c>
      <c r="C2262" t="s">
        <v>538</v>
      </c>
      <c r="D2262" t="s">
        <v>11</v>
      </c>
      <c r="E2262" t="s">
        <v>514</v>
      </c>
      <c r="F2262" t="s">
        <v>12</v>
      </c>
      <c r="G2262" t="s">
        <v>527</v>
      </c>
      <c r="H2262" t="s">
        <v>34</v>
      </c>
      <c r="I2262" t="s">
        <v>73</v>
      </c>
      <c r="J2262" t="s">
        <v>495</v>
      </c>
      <c r="K2262" s="125">
        <v>145</v>
      </c>
    </row>
    <row r="2263" spans="1:11" x14ac:dyDescent="0.25">
      <c r="A2263" s="37" t="str">
        <f t="shared" si="19"/>
        <v>NHS111PS-202324-H2</v>
      </c>
      <c r="B2263" s="37" t="str">
        <f>VLOOKUP($A2263,Refs!$J$2:$K$15,2,FALSE)</f>
        <v>Oct'23 to Mar'24</v>
      </c>
      <c r="C2263" t="s">
        <v>538</v>
      </c>
      <c r="D2263" t="s">
        <v>11</v>
      </c>
      <c r="E2263" t="s">
        <v>514</v>
      </c>
      <c r="F2263" t="s">
        <v>12</v>
      </c>
      <c r="G2263" t="s">
        <v>527</v>
      </c>
      <c r="H2263" t="s">
        <v>34</v>
      </c>
      <c r="I2263" t="s">
        <v>73</v>
      </c>
      <c r="J2263" t="s">
        <v>496</v>
      </c>
      <c r="K2263" s="125">
        <v>37</v>
      </c>
    </row>
    <row r="2264" spans="1:11" x14ac:dyDescent="0.25">
      <c r="A2264" s="37" t="str">
        <f t="shared" si="19"/>
        <v>NHS111PS-202324-H2</v>
      </c>
      <c r="B2264" s="37" t="str">
        <f>VLOOKUP($A2264,Refs!$J$2:$K$15,2,FALSE)</f>
        <v>Oct'23 to Mar'24</v>
      </c>
      <c r="C2264" t="s">
        <v>538</v>
      </c>
      <c r="D2264" t="s">
        <v>11</v>
      </c>
      <c r="E2264" t="s">
        <v>514</v>
      </c>
      <c r="F2264" t="s">
        <v>12</v>
      </c>
      <c r="G2264" t="s">
        <v>527</v>
      </c>
      <c r="H2264" t="s">
        <v>34</v>
      </c>
      <c r="I2264" t="s">
        <v>73</v>
      </c>
      <c r="J2264" t="s">
        <v>497</v>
      </c>
      <c r="K2264" s="125">
        <v>6</v>
      </c>
    </row>
    <row r="2265" spans="1:11" x14ac:dyDescent="0.25">
      <c r="A2265" s="37" t="str">
        <f t="shared" si="19"/>
        <v>NHS111PS-202324-H2</v>
      </c>
      <c r="B2265" s="37" t="str">
        <f>VLOOKUP($A2265,Refs!$J$2:$K$15,2,FALSE)</f>
        <v>Oct'23 to Mar'24</v>
      </c>
      <c r="C2265" t="s">
        <v>538</v>
      </c>
      <c r="D2265" t="s">
        <v>11</v>
      </c>
      <c r="E2265" t="s">
        <v>514</v>
      </c>
      <c r="F2265" t="s">
        <v>12</v>
      </c>
      <c r="G2265" t="s">
        <v>527</v>
      </c>
      <c r="H2265" t="s">
        <v>34</v>
      </c>
      <c r="I2265" t="s">
        <v>73</v>
      </c>
      <c r="J2265" t="s">
        <v>498</v>
      </c>
      <c r="K2265" s="125">
        <v>10</v>
      </c>
    </row>
    <row r="2266" spans="1:11" x14ac:dyDescent="0.25">
      <c r="A2266" s="37" t="str">
        <f t="shared" si="19"/>
        <v>NHS111PS-202324-H2</v>
      </c>
      <c r="B2266" s="37" t="str">
        <f>VLOOKUP($A2266,Refs!$J$2:$K$15,2,FALSE)</f>
        <v>Oct'23 to Mar'24</v>
      </c>
      <c r="C2266" t="s">
        <v>538</v>
      </c>
      <c r="D2266" t="s">
        <v>11</v>
      </c>
      <c r="E2266" t="s">
        <v>514</v>
      </c>
      <c r="F2266" t="s">
        <v>12</v>
      </c>
      <c r="G2266" t="s">
        <v>527</v>
      </c>
      <c r="H2266" t="s">
        <v>34</v>
      </c>
      <c r="I2266" t="s">
        <v>73</v>
      </c>
      <c r="J2266" t="s">
        <v>499</v>
      </c>
      <c r="K2266" s="125">
        <v>7</v>
      </c>
    </row>
    <row r="2267" spans="1:11" x14ac:dyDescent="0.25">
      <c r="A2267" s="37" t="str">
        <f t="shared" si="19"/>
        <v>NHS111PS-202324-H2</v>
      </c>
      <c r="B2267" s="37" t="str">
        <f>VLOOKUP($A2267,Refs!$J$2:$K$15,2,FALSE)</f>
        <v>Oct'23 to Mar'24</v>
      </c>
      <c r="C2267" t="s">
        <v>538</v>
      </c>
      <c r="D2267" t="s">
        <v>11</v>
      </c>
      <c r="E2267" t="s">
        <v>514</v>
      </c>
      <c r="F2267" t="s">
        <v>12</v>
      </c>
      <c r="G2267" t="s">
        <v>527</v>
      </c>
      <c r="H2267" t="s">
        <v>34</v>
      </c>
      <c r="I2267" t="s">
        <v>73</v>
      </c>
      <c r="J2267" t="s">
        <v>500</v>
      </c>
      <c r="K2267" s="125">
        <v>5</v>
      </c>
    </row>
    <row r="2268" spans="1:11" x14ac:dyDescent="0.25">
      <c r="A2268" s="37" t="str">
        <f t="shared" si="19"/>
        <v>NHS111PS-202324-H2</v>
      </c>
      <c r="B2268" s="37" t="str">
        <f>VLOOKUP($A2268,Refs!$J$2:$K$15,2,FALSE)</f>
        <v>Oct'23 to Mar'24</v>
      </c>
      <c r="C2268" t="s">
        <v>538</v>
      </c>
      <c r="D2268" t="s">
        <v>11</v>
      </c>
      <c r="E2268" t="s">
        <v>514</v>
      </c>
      <c r="F2268" t="s">
        <v>12</v>
      </c>
      <c r="G2268" t="s">
        <v>527</v>
      </c>
      <c r="H2268" t="s">
        <v>34</v>
      </c>
      <c r="I2268" t="s">
        <v>73</v>
      </c>
      <c r="J2268" t="s">
        <v>501</v>
      </c>
      <c r="K2268" s="125">
        <v>82</v>
      </c>
    </row>
    <row r="2269" spans="1:11" x14ac:dyDescent="0.25">
      <c r="A2269" s="37" t="str">
        <f t="shared" si="19"/>
        <v>NHS111PS-202324-H2</v>
      </c>
      <c r="B2269" s="37" t="str">
        <f>VLOOKUP($A2269,Refs!$J$2:$K$15,2,FALSE)</f>
        <v>Oct'23 to Mar'24</v>
      </c>
      <c r="C2269" t="s">
        <v>538</v>
      </c>
      <c r="D2269" t="s">
        <v>11</v>
      </c>
      <c r="E2269" t="s">
        <v>514</v>
      </c>
      <c r="F2269" t="s">
        <v>12</v>
      </c>
      <c r="G2269" t="s">
        <v>527</v>
      </c>
      <c r="H2269" t="s">
        <v>34</v>
      </c>
      <c r="I2269" t="s">
        <v>73</v>
      </c>
      <c r="J2269" t="s">
        <v>502</v>
      </c>
      <c r="K2269" s="125">
        <v>6</v>
      </c>
    </row>
    <row r="2270" spans="1:11" x14ac:dyDescent="0.25">
      <c r="A2270" s="37" t="str">
        <f t="shared" si="19"/>
        <v>NHS111PS-202324-H2</v>
      </c>
      <c r="B2270" s="37" t="str">
        <f>VLOOKUP($A2270,Refs!$J$2:$K$15,2,FALSE)</f>
        <v>Oct'23 to Mar'24</v>
      </c>
      <c r="C2270" t="s">
        <v>538</v>
      </c>
      <c r="D2270" t="s">
        <v>11</v>
      </c>
      <c r="E2270" t="s">
        <v>514</v>
      </c>
      <c r="F2270" t="s">
        <v>12</v>
      </c>
      <c r="G2270" t="s">
        <v>527</v>
      </c>
      <c r="H2270" t="s">
        <v>34</v>
      </c>
      <c r="I2270" t="s">
        <v>73</v>
      </c>
      <c r="J2270" t="s">
        <v>503</v>
      </c>
      <c r="K2270" s="125">
        <v>43</v>
      </c>
    </row>
    <row r="2271" spans="1:11" x14ac:dyDescent="0.25">
      <c r="A2271" s="37" t="str">
        <f t="shared" si="19"/>
        <v>NHS111PS-202324-H2</v>
      </c>
      <c r="B2271" s="37" t="str">
        <f>VLOOKUP($A2271,Refs!$J$2:$K$15,2,FALSE)</f>
        <v>Oct'23 to Mar'24</v>
      </c>
      <c r="C2271" t="s">
        <v>538</v>
      </c>
      <c r="D2271" t="s">
        <v>11</v>
      </c>
      <c r="E2271" t="s">
        <v>514</v>
      </c>
      <c r="F2271" t="s">
        <v>12</v>
      </c>
      <c r="G2271" t="s">
        <v>527</v>
      </c>
      <c r="H2271" t="s">
        <v>34</v>
      </c>
      <c r="I2271" t="s">
        <v>73</v>
      </c>
      <c r="J2271" t="s">
        <v>504</v>
      </c>
      <c r="K2271" s="125">
        <v>51</v>
      </c>
    </row>
    <row r="2272" spans="1:11" x14ac:dyDescent="0.25">
      <c r="A2272" s="37" t="str">
        <f t="shared" si="19"/>
        <v>NHS111PS-202324-H2</v>
      </c>
      <c r="B2272" s="37" t="str">
        <f>VLOOKUP($A2272,Refs!$J$2:$K$15,2,FALSE)</f>
        <v>Oct'23 to Mar'24</v>
      </c>
      <c r="C2272" t="s">
        <v>538</v>
      </c>
      <c r="D2272" t="s">
        <v>11</v>
      </c>
      <c r="E2272" t="s">
        <v>514</v>
      </c>
      <c r="F2272" t="s">
        <v>12</v>
      </c>
      <c r="G2272" t="s">
        <v>527</v>
      </c>
      <c r="H2272" t="s">
        <v>34</v>
      </c>
      <c r="I2272" t="s">
        <v>73</v>
      </c>
      <c r="J2272" t="s">
        <v>505</v>
      </c>
      <c r="K2272" s="125">
        <v>6</v>
      </c>
    </row>
    <row r="2273" spans="1:11" x14ac:dyDescent="0.25">
      <c r="A2273" s="37" t="str">
        <f t="shared" si="19"/>
        <v>NHS111PS-202324-H2</v>
      </c>
      <c r="B2273" s="37" t="str">
        <f>VLOOKUP($A2273,Refs!$J$2:$K$15,2,FALSE)</f>
        <v>Oct'23 to Mar'24</v>
      </c>
      <c r="C2273" t="s">
        <v>538</v>
      </c>
      <c r="D2273" t="s">
        <v>11</v>
      </c>
      <c r="E2273" t="s">
        <v>514</v>
      </c>
      <c r="F2273" t="s">
        <v>12</v>
      </c>
      <c r="G2273" t="s">
        <v>527</v>
      </c>
      <c r="H2273" t="s">
        <v>34</v>
      </c>
      <c r="I2273" t="s">
        <v>73</v>
      </c>
      <c r="J2273" t="s">
        <v>506</v>
      </c>
      <c r="K2273" s="125">
        <v>8</v>
      </c>
    </row>
    <row r="2274" spans="1:11" x14ac:dyDescent="0.25">
      <c r="A2274" s="37" t="str">
        <f t="shared" si="19"/>
        <v>NHS111PS-202324-H2</v>
      </c>
      <c r="B2274" s="37" t="str">
        <f>VLOOKUP($A2274,Refs!$J$2:$K$15,2,FALSE)</f>
        <v>Oct'23 to Mar'24</v>
      </c>
      <c r="C2274" t="s">
        <v>538</v>
      </c>
      <c r="D2274" t="s">
        <v>11</v>
      </c>
      <c r="E2274" t="s">
        <v>514</v>
      </c>
      <c r="F2274" t="s">
        <v>12</v>
      </c>
      <c r="G2274" t="s">
        <v>527</v>
      </c>
      <c r="H2274" t="s">
        <v>34</v>
      </c>
      <c r="I2274" t="s">
        <v>73</v>
      </c>
      <c r="J2274" t="s">
        <v>507</v>
      </c>
      <c r="K2274" s="125">
        <v>13</v>
      </c>
    </row>
    <row r="2275" spans="1:11" x14ac:dyDescent="0.25">
      <c r="A2275" s="37" t="str">
        <f t="shared" si="19"/>
        <v>NHS111PS-202324-H2</v>
      </c>
      <c r="B2275" s="37" t="str">
        <f>VLOOKUP($A2275,Refs!$J$2:$K$15,2,FALSE)</f>
        <v>Oct'23 to Mar'24</v>
      </c>
      <c r="C2275" t="s">
        <v>538</v>
      </c>
      <c r="D2275" t="s">
        <v>11</v>
      </c>
      <c r="E2275" t="s">
        <v>514</v>
      </c>
      <c r="F2275" t="s">
        <v>12</v>
      </c>
      <c r="G2275" t="s">
        <v>527</v>
      </c>
      <c r="H2275" t="s">
        <v>34</v>
      </c>
      <c r="I2275" t="s">
        <v>73</v>
      </c>
      <c r="J2275" t="s">
        <v>508</v>
      </c>
      <c r="K2275" s="125">
        <v>1</v>
      </c>
    </row>
    <row r="2276" spans="1:11" x14ac:dyDescent="0.25">
      <c r="A2276" s="37" t="str">
        <f t="shared" si="19"/>
        <v>NHS111PS-202324-H2</v>
      </c>
      <c r="B2276" s="37" t="str">
        <f>VLOOKUP($A2276,Refs!$J$2:$K$15,2,FALSE)</f>
        <v>Oct'23 to Mar'24</v>
      </c>
      <c r="C2276" t="s">
        <v>538</v>
      </c>
      <c r="D2276" t="s">
        <v>18</v>
      </c>
      <c r="E2276" t="s">
        <v>511</v>
      </c>
      <c r="F2276" t="s">
        <v>12</v>
      </c>
      <c r="G2276" t="s">
        <v>527</v>
      </c>
      <c r="H2276" t="s">
        <v>558</v>
      </c>
      <c r="I2276" t="s">
        <v>559</v>
      </c>
      <c r="J2276">
        <v>1</v>
      </c>
      <c r="K2276" s="125">
        <v>1992</v>
      </c>
    </row>
    <row r="2277" spans="1:11" x14ac:dyDescent="0.25">
      <c r="A2277" s="37" t="str">
        <f t="shared" si="19"/>
        <v>NHS111PS-202324-H2</v>
      </c>
      <c r="B2277" s="37" t="str">
        <f>VLOOKUP($A2277,Refs!$J$2:$K$15,2,FALSE)</f>
        <v>Oct'23 to Mar'24</v>
      </c>
      <c r="C2277" t="s">
        <v>538</v>
      </c>
      <c r="D2277" t="s">
        <v>18</v>
      </c>
      <c r="E2277" t="s">
        <v>511</v>
      </c>
      <c r="F2277" t="s">
        <v>12</v>
      </c>
      <c r="G2277" t="s">
        <v>527</v>
      </c>
      <c r="H2277" t="s">
        <v>558</v>
      </c>
      <c r="I2277" t="s">
        <v>559</v>
      </c>
      <c r="J2277">
        <v>2</v>
      </c>
      <c r="K2277" s="125">
        <v>435</v>
      </c>
    </row>
    <row r="2278" spans="1:11" x14ac:dyDescent="0.25">
      <c r="A2278" s="37" t="str">
        <f t="shared" si="19"/>
        <v>NHS111PS-202324-H2</v>
      </c>
      <c r="B2278" s="37" t="str">
        <f>VLOOKUP($A2278,Refs!$J$2:$K$15,2,FALSE)</f>
        <v>Oct'23 to Mar'24</v>
      </c>
      <c r="C2278" t="s">
        <v>538</v>
      </c>
      <c r="D2278" t="s">
        <v>18</v>
      </c>
      <c r="E2278" t="s">
        <v>511</v>
      </c>
      <c r="F2278" t="s">
        <v>12</v>
      </c>
      <c r="G2278" t="s">
        <v>527</v>
      </c>
      <c r="H2278" t="s">
        <v>558</v>
      </c>
      <c r="I2278" t="s">
        <v>559</v>
      </c>
      <c r="J2278" t="s">
        <v>495</v>
      </c>
      <c r="K2278" s="125">
        <v>295</v>
      </c>
    </row>
    <row r="2279" spans="1:11" x14ac:dyDescent="0.25">
      <c r="A2279" s="37" t="str">
        <f t="shared" si="19"/>
        <v>NHS111PS-202324-H2</v>
      </c>
      <c r="B2279" s="37" t="str">
        <f>VLOOKUP($A2279,Refs!$J$2:$K$15,2,FALSE)</f>
        <v>Oct'23 to Mar'24</v>
      </c>
      <c r="C2279" t="s">
        <v>538</v>
      </c>
      <c r="D2279" t="s">
        <v>18</v>
      </c>
      <c r="E2279" t="s">
        <v>511</v>
      </c>
      <c r="F2279" t="s">
        <v>12</v>
      </c>
      <c r="G2279" t="s">
        <v>527</v>
      </c>
      <c r="H2279" t="s">
        <v>558</v>
      </c>
      <c r="I2279" t="s">
        <v>559</v>
      </c>
      <c r="J2279" t="s">
        <v>496</v>
      </c>
      <c r="K2279" s="125">
        <v>82</v>
      </c>
    </row>
    <row r="2280" spans="1:11" x14ac:dyDescent="0.25">
      <c r="A2280" s="37" t="str">
        <f t="shared" si="19"/>
        <v>NHS111PS-202324-H2</v>
      </c>
      <c r="B2280" s="37" t="str">
        <f>VLOOKUP($A2280,Refs!$J$2:$K$15,2,FALSE)</f>
        <v>Oct'23 to Mar'24</v>
      </c>
      <c r="C2280" t="s">
        <v>538</v>
      </c>
      <c r="D2280" t="s">
        <v>18</v>
      </c>
      <c r="E2280" t="s">
        <v>511</v>
      </c>
      <c r="F2280" t="s">
        <v>12</v>
      </c>
      <c r="G2280" t="s">
        <v>527</v>
      </c>
      <c r="H2280" t="s">
        <v>558</v>
      </c>
      <c r="I2280" t="s">
        <v>559</v>
      </c>
      <c r="J2280" t="s">
        <v>497</v>
      </c>
      <c r="K2280" s="125">
        <v>11</v>
      </c>
    </row>
    <row r="2281" spans="1:11" x14ac:dyDescent="0.25">
      <c r="A2281" s="37" t="str">
        <f t="shared" si="19"/>
        <v>NHS111PS-202324-H2</v>
      </c>
      <c r="B2281" s="37" t="str">
        <f>VLOOKUP($A2281,Refs!$J$2:$K$15,2,FALSE)</f>
        <v>Oct'23 to Mar'24</v>
      </c>
      <c r="C2281" t="s">
        <v>538</v>
      </c>
      <c r="D2281" t="s">
        <v>18</v>
      </c>
      <c r="E2281" t="s">
        <v>511</v>
      </c>
      <c r="F2281" t="s">
        <v>12</v>
      </c>
      <c r="G2281" t="s">
        <v>527</v>
      </c>
      <c r="H2281" t="s">
        <v>558</v>
      </c>
      <c r="I2281" t="s">
        <v>559</v>
      </c>
      <c r="J2281" t="s">
        <v>498</v>
      </c>
      <c r="K2281" s="125">
        <v>20</v>
      </c>
    </row>
    <row r="2282" spans="1:11" x14ac:dyDescent="0.25">
      <c r="A2282" s="37" t="str">
        <f t="shared" si="19"/>
        <v>NHS111PS-202324-H2</v>
      </c>
      <c r="B2282" s="37" t="str">
        <f>VLOOKUP($A2282,Refs!$J$2:$K$15,2,FALSE)</f>
        <v>Oct'23 to Mar'24</v>
      </c>
      <c r="C2282" t="s">
        <v>538</v>
      </c>
      <c r="D2282" t="s">
        <v>18</v>
      </c>
      <c r="E2282" t="s">
        <v>511</v>
      </c>
      <c r="F2282" t="s">
        <v>12</v>
      </c>
      <c r="G2282" t="s">
        <v>527</v>
      </c>
      <c r="H2282" t="s">
        <v>558</v>
      </c>
      <c r="I2282" t="s">
        <v>559</v>
      </c>
      <c r="J2282" t="s">
        <v>499</v>
      </c>
      <c r="K2282" s="125">
        <v>16</v>
      </c>
    </row>
    <row r="2283" spans="1:11" x14ac:dyDescent="0.25">
      <c r="A2283" s="37" t="str">
        <f t="shared" si="19"/>
        <v>NHS111PS-202324-H2</v>
      </c>
      <c r="B2283" s="37" t="str">
        <f>VLOOKUP($A2283,Refs!$J$2:$K$15,2,FALSE)</f>
        <v>Oct'23 to Mar'24</v>
      </c>
      <c r="C2283" t="s">
        <v>538</v>
      </c>
      <c r="D2283" t="s">
        <v>18</v>
      </c>
      <c r="E2283" t="s">
        <v>511</v>
      </c>
      <c r="F2283" t="s">
        <v>12</v>
      </c>
      <c r="G2283" t="s">
        <v>527</v>
      </c>
      <c r="H2283" t="s">
        <v>558</v>
      </c>
      <c r="I2283" t="s">
        <v>559</v>
      </c>
      <c r="J2283" t="s">
        <v>500</v>
      </c>
      <c r="K2283" s="125">
        <v>11</v>
      </c>
    </row>
    <row r="2284" spans="1:11" x14ac:dyDescent="0.25">
      <c r="A2284" s="37" t="str">
        <f t="shared" si="19"/>
        <v>NHS111PS-202324-H2</v>
      </c>
      <c r="B2284" s="37" t="str">
        <f>VLOOKUP($A2284,Refs!$J$2:$K$15,2,FALSE)</f>
        <v>Oct'23 to Mar'24</v>
      </c>
      <c r="C2284" t="s">
        <v>538</v>
      </c>
      <c r="D2284" t="s">
        <v>18</v>
      </c>
      <c r="E2284" t="s">
        <v>511</v>
      </c>
      <c r="F2284" t="s">
        <v>12</v>
      </c>
      <c r="G2284" t="s">
        <v>527</v>
      </c>
      <c r="H2284" t="s">
        <v>558</v>
      </c>
      <c r="I2284" t="s">
        <v>559</v>
      </c>
      <c r="J2284" t="s">
        <v>501</v>
      </c>
      <c r="K2284" s="125">
        <v>133</v>
      </c>
    </row>
    <row r="2285" spans="1:11" x14ac:dyDescent="0.25">
      <c r="A2285" s="37" t="str">
        <f t="shared" si="19"/>
        <v>NHS111PS-202324-H2</v>
      </c>
      <c r="B2285" s="37" t="str">
        <f>VLOOKUP($A2285,Refs!$J$2:$K$15,2,FALSE)</f>
        <v>Oct'23 to Mar'24</v>
      </c>
      <c r="C2285" t="s">
        <v>538</v>
      </c>
      <c r="D2285" t="s">
        <v>18</v>
      </c>
      <c r="E2285" t="s">
        <v>511</v>
      </c>
      <c r="F2285" t="s">
        <v>12</v>
      </c>
      <c r="G2285" t="s">
        <v>527</v>
      </c>
      <c r="H2285" t="s">
        <v>558</v>
      </c>
      <c r="I2285" t="s">
        <v>559</v>
      </c>
      <c r="J2285" t="s">
        <v>502</v>
      </c>
      <c r="K2285" s="125">
        <v>32</v>
      </c>
    </row>
    <row r="2286" spans="1:11" x14ac:dyDescent="0.25">
      <c r="A2286" s="37" t="str">
        <f t="shared" si="19"/>
        <v>NHS111PS-202324-H2</v>
      </c>
      <c r="B2286" s="37" t="str">
        <f>VLOOKUP($A2286,Refs!$J$2:$K$15,2,FALSE)</f>
        <v>Oct'23 to Mar'24</v>
      </c>
      <c r="C2286" t="s">
        <v>538</v>
      </c>
      <c r="D2286" t="s">
        <v>18</v>
      </c>
      <c r="E2286" t="s">
        <v>511</v>
      </c>
      <c r="F2286" t="s">
        <v>12</v>
      </c>
      <c r="G2286" t="s">
        <v>527</v>
      </c>
      <c r="H2286" t="s">
        <v>558</v>
      </c>
      <c r="I2286" t="s">
        <v>559</v>
      </c>
      <c r="J2286" t="s">
        <v>503</v>
      </c>
      <c r="K2286" s="125">
        <v>133</v>
      </c>
    </row>
    <row r="2287" spans="1:11" x14ac:dyDescent="0.25">
      <c r="A2287" s="37" t="str">
        <f t="shared" si="19"/>
        <v>NHS111PS-202324-H2</v>
      </c>
      <c r="B2287" s="37" t="str">
        <f>VLOOKUP($A2287,Refs!$J$2:$K$15,2,FALSE)</f>
        <v>Oct'23 to Mar'24</v>
      </c>
      <c r="C2287" t="s">
        <v>538</v>
      </c>
      <c r="D2287" t="s">
        <v>18</v>
      </c>
      <c r="E2287" t="s">
        <v>511</v>
      </c>
      <c r="F2287" t="s">
        <v>12</v>
      </c>
      <c r="G2287" t="s">
        <v>527</v>
      </c>
      <c r="H2287" t="s">
        <v>558</v>
      </c>
      <c r="I2287" t="s">
        <v>559</v>
      </c>
      <c r="J2287" t="s">
        <v>504</v>
      </c>
      <c r="K2287" s="125">
        <v>60</v>
      </c>
    </row>
    <row r="2288" spans="1:11" x14ac:dyDescent="0.25">
      <c r="A2288" s="37" t="str">
        <f t="shared" si="19"/>
        <v>NHS111PS-202324-H2</v>
      </c>
      <c r="B2288" s="37" t="str">
        <f>VLOOKUP($A2288,Refs!$J$2:$K$15,2,FALSE)</f>
        <v>Oct'23 to Mar'24</v>
      </c>
      <c r="C2288" t="s">
        <v>538</v>
      </c>
      <c r="D2288" t="s">
        <v>18</v>
      </c>
      <c r="E2288" t="s">
        <v>511</v>
      </c>
      <c r="F2288" t="s">
        <v>12</v>
      </c>
      <c r="G2288" t="s">
        <v>527</v>
      </c>
      <c r="H2288" t="s">
        <v>558</v>
      </c>
      <c r="I2288" t="s">
        <v>559</v>
      </c>
      <c r="J2288" t="s">
        <v>505</v>
      </c>
      <c r="K2288" s="125">
        <v>10</v>
      </c>
    </row>
    <row r="2289" spans="1:11" x14ac:dyDescent="0.25">
      <c r="A2289" s="37" t="str">
        <f t="shared" si="19"/>
        <v>NHS111PS-202324-H2</v>
      </c>
      <c r="B2289" s="37" t="str">
        <f>VLOOKUP($A2289,Refs!$J$2:$K$15,2,FALSE)</f>
        <v>Oct'23 to Mar'24</v>
      </c>
      <c r="C2289" t="s">
        <v>538</v>
      </c>
      <c r="D2289" t="s">
        <v>18</v>
      </c>
      <c r="E2289" t="s">
        <v>511</v>
      </c>
      <c r="F2289" t="s">
        <v>12</v>
      </c>
      <c r="G2289" t="s">
        <v>527</v>
      </c>
      <c r="H2289" t="s">
        <v>558</v>
      </c>
      <c r="I2289" t="s">
        <v>559</v>
      </c>
      <c r="J2289" t="s">
        <v>506</v>
      </c>
      <c r="K2289" s="125">
        <v>18</v>
      </c>
    </row>
    <row r="2290" spans="1:11" x14ac:dyDescent="0.25">
      <c r="A2290" s="37" t="str">
        <f t="shared" si="19"/>
        <v>NHS111PS-202324-H2</v>
      </c>
      <c r="B2290" s="37" t="str">
        <f>VLOOKUP($A2290,Refs!$J$2:$K$15,2,FALSE)</f>
        <v>Oct'23 to Mar'24</v>
      </c>
      <c r="C2290" t="s">
        <v>538</v>
      </c>
      <c r="D2290" t="s">
        <v>18</v>
      </c>
      <c r="E2290" t="s">
        <v>511</v>
      </c>
      <c r="F2290" t="s">
        <v>12</v>
      </c>
      <c r="G2290" t="s">
        <v>527</v>
      </c>
      <c r="H2290" t="s">
        <v>558</v>
      </c>
      <c r="I2290" t="s">
        <v>559</v>
      </c>
      <c r="J2290" t="s">
        <v>507</v>
      </c>
      <c r="K2290" s="125">
        <v>40</v>
      </c>
    </row>
    <row r="2291" spans="1:11" x14ac:dyDescent="0.25">
      <c r="A2291" s="37" t="str">
        <f t="shared" si="19"/>
        <v>NHS111PS-202324-H2</v>
      </c>
      <c r="B2291" s="37" t="str">
        <f>VLOOKUP($A2291,Refs!$J$2:$K$15,2,FALSE)</f>
        <v>Oct'23 to Mar'24</v>
      </c>
      <c r="C2291" t="s">
        <v>538</v>
      </c>
      <c r="D2291" t="s">
        <v>18</v>
      </c>
      <c r="E2291" t="s">
        <v>511</v>
      </c>
      <c r="F2291" t="s">
        <v>12</v>
      </c>
      <c r="G2291" t="s">
        <v>527</v>
      </c>
      <c r="H2291" t="s">
        <v>558</v>
      </c>
      <c r="I2291" t="s">
        <v>559</v>
      </c>
      <c r="J2291" t="s">
        <v>508</v>
      </c>
      <c r="K2291" s="125">
        <v>9</v>
      </c>
    </row>
    <row r="2292" spans="1:11" x14ac:dyDescent="0.25">
      <c r="A2292" s="37" t="str">
        <f t="shared" si="19"/>
        <v>NHS111PS-202324-H2</v>
      </c>
      <c r="B2292" s="37" t="str">
        <f>VLOOKUP($A2292,Refs!$J$2:$K$15,2,FALSE)</f>
        <v>Oct'23 to Mar'24</v>
      </c>
      <c r="C2292" t="s">
        <v>538</v>
      </c>
      <c r="D2292" t="s">
        <v>18</v>
      </c>
      <c r="E2292" t="s">
        <v>511</v>
      </c>
      <c r="F2292" t="s">
        <v>12</v>
      </c>
      <c r="G2292" t="s">
        <v>527</v>
      </c>
      <c r="H2292" t="s">
        <v>579</v>
      </c>
      <c r="I2292" t="s">
        <v>583</v>
      </c>
      <c r="J2292">
        <v>1</v>
      </c>
      <c r="K2292" s="125">
        <v>1972</v>
      </c>
    </row>
    <row r="2293" spans="1:11" x14ac:dyDescent="0.25">
      <c r="A2293" s="37" t="str">
        <f t="shared" si="19"/>
        <v>NHS111PS-202324-H2</v>
      </c>
      <c r="B2293" s="37" t="str">
        <f>VLOOKUP($A2293,Refs!$J$2:$K$15,2,FALSE)</f>
        <v>Oct'23 to Mar'24</v>
      </c>
      <c r="C2293" t="s">
        <v>538</v>
      </c>
      <c r="D2293" t="s">
        <v>18</v>
      </c>
      <c r="E2293" t="s">
        <v>511</v>
      </c>
      <c r="F2293" t="s">
        <v>12</v>
      </c>
      <c r="G2293" t="s">
        <v>527</v>
      </c>
      <c r="H2293" t="s">
        <v>579</v>
      </c>
      <c r="I2293" t="s">
        <v>583</v>
      </c>
      <c r="J2293">
        <v>2</v>
      </c>
      <c r="K2293" s="125">
        <v>435</v>
      </c>
    </row>
    <row r="2294" spans="1:11" x14ac:dyDescent="0.25">
      <c r="A2294" s="37" t="str">
        <f t="shared" ref="A2294:A2307" si="20">C2294</f>
        <v>NHS111PS-202324-H2</v>
      </c>
      <c r="B2294" s="37" t="str">
        <f>VLOOKUP($A2294,Refs!$J$2:$K$15,2,FALSE)</f>
        <v>Oct'23 to Mar'24</v>
      </c>
      <c r="C2294" t="s">
        <v>538</v>
      </c>
      <c r="D2294" t="s">
        <v>18</v>
      </c>
      <c r="E2294" t="s">
        <v>511</v>
      </c>
      <c r="F2294" t="s">
        <v>12</v>
      </c>
      <c r="G2294" t="s">
        <v>527</v>
      </c>
      <c r="H2294" t="s">
        <v>579</v>
      </c>
      <c r="I2294" t="s">
        <v>583</v>
      </c>
      <c r="J2294" t="s">
        <v>495</v>
      </c>
      <c r="K2294" s="125">
        <v>302</v>
      </c>
    </row>
    <row r="2295" spans="1:11" x14ac:dyDescent="0.25">
      <c r="A2295" s="37" t="str">
        <f t="shared" si="20"/>
        <v>NHS111PS-202324-H2</v>
      </c>
      <c r="B2295" s="37" t="str">
        <f>VLOOKUP($A2295,Refs!$J$2:$K$15,2,FALSE)</f>
        <v>Oct'23 to Mar'24</v>
      </c>
      <c r="C2295" t="s">
        <v>538</v>
      </c>
      <c r="D2295" t="s">
        <v>18</v>
      </c>
      <c r="E2295" t="s">
        <v>511</v>
      </c>
      <c r="F2295" t="s">
        <v>12</v>
      </c>
      <c r="G2295" t="s">
        <v>527</v>
      </c>
      <c r="H2295" t="s">
        <v>579</v>
      </c>
      <c r="I2295" t="s">
        <v>583</v>
      </c>
      <c r="J2295" t="s">
        <v>496</v>
      </c>
      <c r="K2295" s="125">
        <v>62</v>
      </c>
    </row>
    <row r="2296" spans="1:11" x14ac:dyDescent="0.25">
      <c r="A2296" s="37" t="str">
        <f t="shared" si="20"/>
        <v>NHS111PS-202324-H2</v>
      </c>
      <c r="B2296" s="37" t="str">
        <f>VLOOKUP($A2296,Refs!$J$2:$K$15,2,FALSE)</f>
        <v>Oct'23 to Mar'24</v>
      </c>
      <c r="C2296" t="s">
        <v>538</v>
      </c>
      <c r="D2296" t="s">
        <v>18</v>
      </c>
      <c r="E2296" t="s">
        <v>511</v>
      </c>
      <c r="F2296" t="s">
        <v>12</v>
      </c>
      <c r="G2296" t="s">
        <v>527</v>
      </c>
      <c r="H2296" t="s">
        <v>579</v>
      </c>
      <c r="I2296" t="s">
        <v>583</v>
      </c>
      <c r="J2296" t="s">
        <v>497</v>
      </c>
      <c r="K2296" s="125">
        <v>26</v>
      </c>
    </row>
    <row r="2297" spans="1:11" x14ac:dyDescent="0.25">
      <c r="A2297" s="37" t="str">
        <f t="shared" si="20"/>
        <v>NHS111PS-202324-H2</v>
      </c>
      <c r="B2297" s="37" t="str">
        <f>VLOOKUP($A2297,Refs!$J$2:$K$15,2,FALSE)</f>
        <v>Oct'23 to Mar'24</v>
      </c>
      <c r="C2297" t="s">
        <v>538</v>
      </c>
      <c r="D2297" t="s">
        <v>18</v>
      </c>
      <c r="E2297" t="s">
        <v>511</v>
      </c>
      <c r="F2297" t="s">
        <v>12</v>
      </c>
      <c r="G2297" t="s">
        <v>527</v>
      </c>
      <c r="H2297" t="s">
        <v>579</v>
      </c>
      <c r="I2297" t="s">
        <v>583</v>
      </c>
      <c r="J2297" t="s">
        <v>498</v>
      </c>
      <c r="K2297" s="125">
        <v>18</v>
      </c>
    </row>
    <row r="2298" spans="1:11" x14ac:dyDescent="0.25">
      <c r="A2298" s="37" t="str">
        <f t="shared" si="20"/>
        <v>NHS111PS-202324-H2</v>
      </c>
      <c r="B2298" s="37" t="str">
        <f>VLOOKUP($A2298,Refs!$J$2:$K$15,2,FALSE)</f>
        <v>Oct'23 to Mar'24</v>
      </c>
      <c r="C2298" t="s">
        <v>538</v>
      </c>
      <c r="D2298" t="s">
        <v>18</v>
      </c>
      <c r="E2298" t="s">
        <v>511</v>
      </c>
      <c r="F2298" t="s">
        <v>12</v>
      </c>
      <c r="G2298" t="s">
        <v>527</v>
      </c>
      <c r="H2298" t="s">
        <v>579</v>
      </c>
      <c r="I2298" t="s">
        <v>583</v>
      </c>
      <c r="J2298" t="s">
        <v>499</v>
      </c>
      <c r="K2298" s="125">
        <v>18</v>
      </c>
    </row>
    <row r="2299" spans="1:11" x14ac:dyDescent="0.25">
      <c r="A2299" s="37" t="str">
        <f t="shared" si="20"/>
        <v>NHS111PS-202324-H2</v>
      </c>
      <c r="B2299" s="37" t="str">
        <f>VLOOKUP($A2299,Refs!$J$2:$K$15,2,FALSE)</f>
        <v>Oct'23 to Mar'24</v>
      </c>
      <c r="C2299" t="s">
        <v>538</v>
      </c>
      <c r="D2299" t="s">
        <v>18</v>
      </c>
      <c r="E2299" t="s">
        <v>511</v>
      </c>
      <c r="F2299" t="s">
        <v>12</v>
      </c>
      <c r="G2299" t="s">
        <v>527</v>
      </c>
      <c r="H2299" t="s">
        <v>579</v>
      </c>
      <c r="I2299" t="s">
        <v>583</v>
      </c>
      <c r="J2299" t="s">
        <v>500</v>
      </c>
      <c r="K2299" s="125">
        <v>9</v>
      </c>
    </row>
    <row r="2300" spans="1:11" x14ac:dyDescent="0.25">
      <c r="A2300" s="37" t="str">
        <f t="shared" si="20"/>
        <v>NHS111PS-202324-H2</v>
      </c>
      <c r="B2300" s="37" t="str">
        <f>VLOOKUP($A2300,Refs!$J$2:$K$15,2,FALSE)</f>
        <v>Oct'23 to Mar'24</v>
      </c>
      <c r="C2300" t="s">
        <v>538</v>
      </c>
      <c r="D2300" t="s">
        <v>18</v>
      </c>
      <c r="E2300" t="s">
        <v>511</v>
      </c>
      <c r="F2300" t="s">
        <v>12</v>
      </c>
      <c r="G2300" t="s">
        <v>527</v>
      </c>
      <c r="H2300" t="s">
        <v>579</v>
      </c>
      <c r="I2300" t="s">
        <v>583</v>
      </c>
      <c r="J2300" t="s">
        <v>501</v>
      </c>
      <c r="K2300" s="125">
        <v>112</v>
      </c>
    </row>
    <row r="2301" spans="1:11" x14ac:dyDescent="0.25">
      <c r="A2301" s="37" t="str">
        <f t="shared" si="20"/>
        <v>NHS111PS-202324-H2</v>
      </c>
      <c r="B2301" s="37" t="str">
        <f>VLOOKUP($A2301,Refs!$J$2:$K$15,2,FALSE)</f>
        <v>Oct'23 to Mar'24</v>
      </c>
      <c r="C2301" t="s">
        <v>538</v>
      </c>
      <c r="D2301" t="s">
        <v>18</v>
      </c>
      <c r="E2301" t="s">
        <v>511</v>
      </c>
      <c r="F2301" t="s">
        <v>12</v>
      </c>
      <c r="G2301" t="s">
        <v>527</v>
      </c>
      <c r="H2301" t="s">
        <v>579</v>
      </c>
      <c r="I2301" t="s">
        <v>583</v>
      </c>
      <c r="J2301" t="s">
        <v>502</v>
      </c>
      <c r="K2301" s="125">
        <v>25</v>
      </c>
    </row>
    <row r="2302" spans="1:11" x14ac:dyDescent="0.25">
      <c r="A2302" s="37" t="str">
        <f t="shared" si="20"/>
        <v>NHS111PS-202324-H2</v>
      </c>
      <c r="B2302" s="37" t="str">
        <f>VLOOKUP($A2302,Refs!$J$2:$K$15,2,FALSE)</f>
        <v>Oct'23 to Mar'24</v>
      </c>
      <c r="C2302" t="s">
        <v>538</v>
      </c>
      <c r="D2302" t="s">
        <v>18</v>
      </c>
      <c r="E2302" t="s">
        <v>511</v>
      </c>
      <c r="F2302" t="s">
        <v>12</v>
      </c>
      <c r="G2302" t="s">
        <v>527</v>
      </c>
      <c r="H2302" t="s">
        <v>579</v>
      </c>
      <c r="I2302" t="s">
        <v>583</v>
      </c>
      <c r="J2302" t="s">
        <v>503</v>
      </c>
      <c r="K2302" s="125">
        <v>96</v>
      </c>
    </row>
    <row r="2303" spans="1:11" x14ac:dyDescent="0.25">
      <c r="A2303" s="37" t="str">
        <f t="shared" si="20"/>
        <v>NHS111PS-202324-H2</v>
      </c>
      <c r="B2303" s="37" t="str">
        <f>VLOOKUP($A2303,Refs!$J$2:$K$15,2,FALSE)</f>
        <v>Oct'23 to Mar'24</v>
      </c>
      <c r="C2303" t="s">
        <v>538</v>
      </c>
      <c r="D2303" t="s">
        <v>18</v>
      </c>
      <c r="E2303" t="s">
        <v>511</v>
      </c>
      <c r="F2303" t="s">
        <v>12</v>
      </c>
      <c r="G2303" t="s">
        <v>527</v>
      </c>
      <c r="H2303" t="s">
        <v>579</v>
      </c>
      <c r="I2303" t="s">
        <v>583</v>
      </c>
      <c r="J2303" t="s">
        <v>504</v>
      </c>
      <c r="K2303" s="125">
        <v>119</v>
      </c>
    </row>
    <row r="2304" spans="1:11" x14ac:dyDescent="0.25">
      <c r="A2304" s="37" t="str">
        <f t="shared" si="20"/>
        <v>NHS111PS-202324-H2</v>
      </c>
      <c r="B2304" s="37" t="str">
        <f>VLOOKUP($A2304,Refs!$J$2:$K$15,2,FALSE)</f>
        <v>Oct'23 to Mar'24</v>
      </c>
      <c r="C2304" t="s">
        <v>538</v>
      </c>
      <c r="D2304" t="s">
        <v>18</v>
      </c>
      <c r="E2304" t="s">
        <v>511</v>
      </c>
      <c r="F2304" t="s">
        <v>12</v>
      </c>
      <c r="G2304" t="s">
        <v>527</v>
      </c>
      <c r="H2304" t="s">
        <v>579</v>
      </c>
      <c r="I2304" t="s">
        <v>583</v>
      </c>
      <c r="J2304" t="s">
        <v>505</v>
      </c>
      <c r="K2304" s="125">
        <v>11</v>
      </c>
    </row>
    <row r="2305" spans="1:11" x14ac:dyDescent="0.25">
      <c r="A2305" s="37" t="str">
        <f t="shared" si="20"/>
        <v>NHS111PS-202324-H2</v>
      </c>
      <c r="B2305" s="37" t="str">
        <f>VLOOKUP($A2305,Refs!$J$2:$K$15,2,FALSE)</f>
        <v>Oct'23 to Mar'24</v>
      </c>
      <c r="C2305" t="s">
        <v>538</v>
      </c>
      <c r="D2305" t="s">
        <v>18</v>
      </c>
      <c r="E2305" t="s">
        <v>511</v>
      </c>
      <c r="F2305" t="s">
        <v>12</v>
      </c>
      <c r="G2305" t="s">
        <v>527</v>
      </c>
      <c r="H2305" t="s">
        <v>579</v>
      </c>
      <c r="I2305" t="s">
        <v>583</v>
      </c>
      <c r="J2305" t="s">
        <v>506</v>
      </c>
      <c r="K2305" s="125">
        <v>30</v>
      </c>
    </row>
    <row r="2306" spans="1:11" x14ac:dyDescent="0.25">
      <c r="A2306" s="37" t="str">
        <f t="shared" si="20"/>
        <v>NHS111PS-202324-H2</v>
      </c>
      <c r="B2306" s="37" t="str">
        <f>VLOOKUP($A2306,Refs!$J$2:$K$15,2,FALSE)</f>
        <v>Oct'23 to Mar'24</v>
      </c>
      <c r="C2306" t="s">
        <v>538</v>
      </c>
      <c r="D2306" t="s">
        <v>18</v>
      </c>
      <c r="E2306" t="s">
        <v>511</v>
      </c>
      <c r="F2306" t="s">
        <v>12</v>
      </c>
      <c r="G2306" t="s">
        <v>527</v>
      </c>
      <c r="H2306" t="s">
        <v>579</v>
      </c>
      <c r="I2306" t="s">
        <v>583</v>
      </c>
      <c r="J2306" t="s">
        <v>507</v>
      </c>
      <c r="K2306" s="125">
        <v>38</v>
      </c>
    </row>
    <row r="2307" spans="1:11" x14ac:dyDescent="0.25">
      <c r="A2307" s="37" t="str">
        <f t="shared" si="20"/>
        <v>NHS111PS-202324-H2</v>
      </c>
      <c r="B2307" s="37" t="str">
        <f>VLOOKUP($A2307,Refs!$J$2:$K$15,2,FALSE)</f>
        <v>Oct'23 to Mar'24</v>
      </c>
      <c r="C2307" t="s">
        <v>538</v>
      </c>
      <c r="D2307" t="s">
        <v>18</v>
      </c>
      <c r="E2307" t="s">
        <v>511</v>
      </c>
      <c r="F2307" t="s">
        <v>12</v>
      </c>
      <c r="G2307" t="s">
        <v>527</v>
      </c>
      <c r="H2307" t="s">
        <v>579</v>
      </c>
      <c r="I2307" t="s">
        <v>583</v>
      </c>
      <c r="J2307" t="s">
        <v>508</v>
      </c>
      <c r="K2307" s="125">
        <v>4</v>
      </c>
    </row>
    <row r="2308" spans="1:11" x14ac:dyDescent="0.25">
      <c r="A2308" s="37"/>
      <c r="B2308" s="37"/>
    </row>
    <row r="2309" spans="1:11" x14ac:dyDescent="0.25">
      <c r="A2309" s="37"/>
      <c r="B2309" s="37"/>
    </row>
    <row r="2310" spans="1:11" x14ac:dyDescent="0.25">
      <c r="A2310" s="37"/>
      <c r="B2310" s="37"/>
    </row>
    <row r="2311" spans="1:11" x14ac:dyDescent="0.25">
      <c r="A2311" s="37"/>
      <c r="B2311" s="37"/>
    </row>
    <row r="2312" spans="1:11" x14ac:dyDescent="0.25">
      <c r="A2312" s="37"/>
      <c r="B2312" s="37"/>
    </row>
    <row r="2313" spans="1:11" x14ac:dyDescent="0.25">
      <c r="A2313" s="37"/>
      <c r="B2313" s="37"/>
    </row>
    <row r="2314" spans="1:11" x14ac:dyDescent="0.25">
      <c r="A2314" s="37"/>
      <c r="B2314" s="37"/>
    </row>
    <row r="2315" spans="1:11" x14ac:dyDescent="0.25">
      <c r="A2315" s="37"/>
      <c r="B2315" s="37"/>
    </row>
    <row r="2316" spans="1:11" x14ac:dyDescent="0.25">
      <c r="A2316" s="37"/>
      <c r="B2316" s="37"/>
    </row>
    <row r="2317" spans="1:11" x14ac:dyDescent="0.25">
      <c r="A2317" s="37"/>
      <c r="B2317" s="37"/>
    </row>
    <row r="2318" spans="1:11" x14ac:dyDescent="0.25">
      <c r="A2318" s="37"/>
      <c r="B2318" s="37"/>
    </row>
    <row r="2319" spans="1:11" x14ac:dyDescent="0.25">
      <c r="A2319" s="37"/>
      <c r="B2319" s="37"/>
    </row>
    <row r="2320" spans="1:11" x14ac:dyDescent="0.25">
      <c r="A2320" s="37"/>
      <c r="B2320" s="37"/>
    </row>
    <row r="2321" spans="1:2" x14ac:dyDescent="0.25">
      <c r="A2321" s="37"/>
      <c r="B2321" s="37"/>
    </row>
    <row r="2322" spans="1:2" x14ac:dyDescent="0.25">
      <c r="A2322" s="37"/>
      <c r="B2322" s="37"/>
    </row>
    <row r="2323" spans="1:2" x14ac:dyDescent="0.25">
      <c r="A2323" s="37"/>
      <c r="B2323" s="37"/>
    </row>
    <row r="2324" spans="1:2" x14ac:dyDescent="0.25">
      <c r="A2324" s="37"/>
      <c r="B2324" s="37"/>
    </row>
    <row r="2325" spans="1:2" x14ac:dyDescent="0.25">
      <c r="A2325" s="37"/>
      <c r="B2325" s="37"/>
    </row>
    <row r="2326" spans="1:2" x14ac:dyDescent="0.25">
      <c r="A2326" s="37"/>
      <c r="B2326" s="37"/>
    </row>
    <row r="2327" spans="1:2" x14ac:dyDescent="0.25">
      <c r="A2327" s="37"/>
      <c r="B2327" s="37"/>
    </row>
    <row r="2328" spans="1:2" x14ac:dyDescent="0.25">
      <c r="A2328" s="37"/>
      <c r="B2328" s="37"/>
    </row>
    <row r="2329" spans="1:2" x14ac:dyDescent="0.25">
      <c r="A2329" s="37"/>
      <c r="B2329" s="37"/>
    </row>
    <row r="2330" spans="1:2" x14ac:dyDescent="0.25">
      <c r="A2330" s="37"/>
      <c r="B2330" s="37"/>
    </row>
    <row r="2331" spans="1:2" x14ac:dyDescent="0.25">
      <c r="A2331" s="37"/>
      <c r="B2331" s="37"/>
    </row>
    <row r="2332" spans="1:2" x14ac:dyDescent="0.25">
      <c r="A2332" s="37"/>
      <c r="B2332" s="37"/>
    </row>
    <row r="2333" spans="1:2" x14ac:dyDescent="0.25">
      <c r="A2333" s="37"/>
      <c r="B2333" s="37"/>
    </row>
    <row r="2334" spans="1:2" x14ac:dyDescent="0.25">
      <c r="A2334" s="37"/>
      <c r="B2334" s="37"/>
    </row>
    <row r="2335" spans="1:2" x14ac:dyDescent="0.25">
      <c r="A2335" s="37"/>
      <c r="B2335" s="37"/>
    </row>
    <row r="2336" spans="1:2" x14ac:dyDescent="0.25">
      <c r="A2336" s="37"/>
      <c r="B2336" s="37"/>
    </row>
    <row r="2337" spans="1:2" x14ac:dyDescent="0.25">
      <c r="A2337" s="37"/>
      <c r="B2337" s="37"/>
    </row>
    <row r="2338" spans="1:2" x14ac:dyDescent="0.25">
      <c r="A2338" s="37"/>
      <c r="B2338" s="37"/>
    </row>
    <row r="2339" spans="1:2" x14ac:dyDescent="0.25">
      <c r="A2339" s="37"/>
      <c r="B2339" s="37"/>
    </row>
    <row r="2340" spans="1:2" x14ac:dyDescent="0.25">
      <c r="A2340" s="37"/>
      <c r="B2340" s="37"/>
    </row>
    <row r="2341" spans="1:2" x14ac:dyDescent="0.25">
      <c r="A2341" s="37"/>
      <c r="B2341" s="37"/>
    </row>
    <row r="2342" spans="1:2" x14ac:dyDescent="0.25">
      <c r="A2342" s="37"/>
      <c r="B2342" s="37"/>
    </row>
    <row r="2343" spans="1:2" x14ac:dyDescent="0.25">
      <c r="A2343" s="37"/>
      <c r="B2343" s="37"/>
    </row>
    <row r="2344" spans="1:2" x14ac:dyDescent="0.25">
      <c r="A2344" s="37"/>
      <c r="B2344" s="37"/>
    </row>
    <row r="2345" spans="1:2" x14ac:dyDescent="0.25">
      <c r="A2345" s="37"/>
      <c r="B2345" s="37"/>
    </row>
    <row r="2346" spans="1:2" x14ac:dyDescent="0.25">
      <c r="A2346" s="37"/>
      <c r="B2346" s="37"/>
    </row>
    <row r="2347" spans="1:2" x14ac:dyDescent="0.25">
      <c r="A2347" s="37"/>
      <c r="B2347" s="37"/>
    </row>
    <row r="2348" spans="1:2" x14ac:dyDescent="0.25">
      <c r="A2348" s="37"/>
      <c r="B2348" s="37"/>
    </row>
    <row r="2349" spans="1:2" x14ac:dyDescent="0.25">
      <c r="A2349" s="37"/>
      <c r="B2349" s="37"/>
    </row>
    <row r="2350" spans="1:2" x14ac:dyDescent="0.25">
      <c r="A2350" s="37"/>
      <c r="B2350" s="37"/>
    </row>
    <row r="2351" spans="1:2" x14ac:dyDescent="0.25">
      <c r="A2351" s="37"/>
      <c r="B2351" s="37"/>
    </row>
    <row r="2352" spans="1:2" x14ac:dyDescent="0.25">
      <c r="A2352" s="37"/>
      <c r="B2352" s="37"/>
    </row>
    <row r="2353" spans="1:2" x14ac:dyDescent="0.25">
      <c r="A2353" s="37"/>
      <c r="B2353" s="37"/>
    </row>
    <row r="2354" spans="1:2" x14ac:dyDescent="0.25">
      <c r="A2354" s="37"/>
      <c r="B2354" s="37"/>
    </row>
    <row r="2355" spans="1:2" x14ac:dyDescent="0.25">
      <c r="A2355" s="37"/>
      <c r="B2355" s="37"/>
    </row>
    <row r="2356" spans="1:2" x14ac:dyDescent="0.25">
      <c r="A2356" s="37"/>
      <c r="B2356" s="37"/>
    </row>
    <row r="2357" spans="1:2" x14ac:dyDescent="0.25">
      <c r="A2357" s="37"/>
      <c r="B2357" s="37"/>
    </row>
    <row r="2358" spans="1:2" x14ac:dyDescent="0.25">
      <c r="A2358" s="37"/>
      <c r="B2358" s="37"/>
    </row>
    <row r="2359" spans="1:2" x14ac:dyDescent="0.25">
      <c r="A2359" s="37"/>
      <c r="B2359" s="37"/>
    </row>
    <row r="2360" spans="1:2" x14ac:dyDescent="0.25">
      <c r="A2360" s="37"/>
      <c r="B2360" s="37"/>
    </row>
    <row r="2361" spans="1:2" x14ac:dyDescent="0.25">
      <c r="A2361" s="37"/>
      <c r="B2361" s="37"/>
    </row>
    <row r="2362" spans="1:2" x14ac:dyDescent="0.25">
      <c r="A2362" s="37"/>
      <c r="B2362" s="37"/>
    </row>
    <row r="2363" spans="1:2" x14ac:dyDescent="0.25">
      <c r="A2363" s="37"/>
      <c r="B2363" s="37"/>
    </row>
    <row r="2364" spans="1:2" x14ac:dyDescent="0.25">
      <c r="A2364" s="37"/>
      <c r="B2364" s="37"/>
    </row>
    <row r="2365" spans="1:2" x14ac:dyDescent="0.25">
      <c r="A2365" s="37"/>
      <c r="B2365" s="37"/>
    </row>
    <row r="2366" spans="1:2" x14ac:dyDescent="0.25">
      <c r="A2366" s="37"/>
      <c r="B2366" s="37"/>
    </row>
    <row r="2367" spans="1:2" x14ac:dyDescent="0.25">
      <c r="A2367" s="37"/>
      <c r="B2367" s="37"/>
    </row>
    <row r="2368" spans="1:2" x14ac:dyDescent="0.25">
      <c r="A2368" s="37"/>
      <c r="B2368" s="37"/>
    </row>
    <row r="2369" spans="1:2" x14ac:dyDescent="0.25">
      <c r="A2369" s="37"/>
      <c r="B2369" s="37"/>
    </row>
    <row r="2370" spans="1:2" x14ac:dyDescent="0.25">
      <c r="A2370" s="37"/>
      <c r="B2370" s="37"/>
    </row>
    <row r="2371" spans="1:2" x14ac:dyDescent="0.25">
      <c r="A2371" s="37"/>
      <c r="B2371" s="37"/>
    </row>
    <row r="2372" spans="1:2" x14ac:dyDescent="0.25">
      <c r="A2372" s="37"/>
      <c r="B2372" s="37"/>
    </row>
    <row r="2373" spans="1:2" x14ac:dyDescent="0.25">
      <c r="A2373" s="37"/>
      <c r="B2373" s="37"/>
    </row>
    <row r="2374" spans="1:2" x14ac:dyDescent="0.25">
      <c r="A2374" s="37"/>
      <c r="B2374" s="37"/>
    </row>
    <row r="2375" spans="1:2" x14ac:dyDescent="0.25">
      <c r="A2375" s="37"/>
      <c r="B2375" s="37"/>
    </row>
    <row r="2376" spans="1:2" x14ac:dyDescent="0.25">
      <c r="A2376" s="37"/>
      <c r="B2376" s="37"/>
    </row>
    <row r="2377" spans="1:2" x14ac:dyDescent="0.25">
      <c r="A2377" s="37"/>
      <c r="B2377" s="37"/>
    </row>
    <row r="2378" spans="1:2" x14ac:dyDescent="0.25">
      <c r="A2378" s="37"/>
      <c r="B2378" s="37"/>
    </row>
    <row r="2379" spans="1:2" x14ac:dyDescent="0.25">
      <c r="A2379" s="37"/>
      <c r="B2379" s="37"/>
    </row>
    <row r="2380" spans="1:2" x14ac:dyDescent="0.25">
      <c r="A2380" s="37"/>
      <c r="B2380" s="37"/>
    </row>
    <row r="2381" spans="1:2" x14ac:dyDescent="0.25">
      <c r="A2381" s="37"/>
      <c r="B2381" s="37"/>
    </row>
    <row r="2382" spans="1:2" x14ac:dyDescent="0.25">
      <c r="A2382" s="37"/>
      <c r="B2382" s="37"/>
    </row>
    <row r="2383" spans="1:2" x14ac:dyDescent="0.25">
      <c r="A2383" s="37"/>
      <c r="B2383" s="37"/>
    </row>
    <row r="2384" spans="1:2" x14ac:dyDescent="0.25">
      <c r="A2384" s="37"/>
      <c r="B2384" s="37"/>
    </row>
    <row r="2385" spans="1:2" x14ac:dyDescent="0.25">
      <c r="A2385" s="37"/>
      <c r="B2385" s="37"/>
    </row>
    <row r="2386" spans="1:2" x14ac:dyDescent="0.25">
      <c r="A2386" s="37"/>
      <c r="B2386" s="37"/>
    </row>
    <row r="2387" spans="1:2" x14ac:dyDescent="0.25">
      <c r="A2387" s="37"/>
      <c r="B2387" s="37"/>
    </row>
    <row r="2388" spans="1:2" x14ac:dyDescent="0.25">
      <c r="A2388" s="37"/>
      <c r="B2388" s="37"/>
    </row>
    <row r="2389" spans="1:2" x14ac:dyDescent="0.25">
      <c r="A2389" s="37"/>
      <c r="B2389" s="37"/>
    </row>
    <row r="2390" spans="1:2" x14ac:dyDescent="0.25">
      <c r="A2390" s="37"/>
      <c r="B2390" s="37"/>
    </row>
    <row r="2391" spans="1:2" x14ac:dyDescent="0.25">
      <c r="A2391" s="37"/>
      <c r="B2391" s="37"/>
    </row>
    <row r="2392" spans="1:2" x14ac:dyDescent="0.25">
      <c r="A2392" s="37"/>
      <c r="B2392" s="37"/>
    </row>
    <row r="2393" spans="1:2" x14ac:dyDescent="0.25">
      <c r="A2393" s="37"/>
      <c r="B2393" s="37"/>
    </row>
    <row r="2394" spans="1:2" x14ac:dyDescent="0.25">
      <c r="A2394" s="37"/>
      <c r="B2394" s="37"/>
    </row>
    <row r="2395" spans="1:2" x14ac:dyDescent="0.25">
      <c r="A2395" s="37"/>
      <c r="B2395" s="37"/>
    </row>
    <row r="2396" spans="1:2" x14ac:dyDescent="0.25">
      <c r="A2396" s="37"/>
      <c r="B2396" s="37"/>
    </row>
    <row r="2397" spans="1:2" x14ac:dyDescent="0.25">
      <c r="A2397" s="37"/>
      <c r="B2397" s="37"/>
    </row>
    <row r="2398" spans="1:2" x14ac:dyDescent="0.25">
      <c r="A2398" s="37"/>
      <c r="B2398" s="37"/>
    </row>
    <row r="2399" spans="1:2" x14ac:dyDescent="0.25">
      <c r="A2399" s="37"/>
      <c r="B2399" s="37"/>
    </row>
    <row r="2400" spans="1:2" x14ac:dyDescent="0.25">
      <c r="A2400" s="37"/>
      <c r="B2400" s="37"/>
    </row>
    <row r="2401" spans="1:2" x14ac:dyDescent="0.25">
      <c r="A2401" s="37"/>
      <c r="B2401" s="37"/>
    </row>
    <row r="2402" spans="1:2" x14ac:dyDescent="0.25">
      <c r="A2402" s="37"/>
      <c r="B2402" s="37"/>
    </row>
    <row r="2403" spans="1:2" x14ac:dyDescent="0.25">
      <c r="A2403" s="37"/>
      <c r="B2403" s="37"/>
    </row>
    <row r="2404" spans="1:2" x14ac:dyDescent="0.25">
      <c r="A2404" s="37"/>
      <c r="B2404" s="37"/>
    </row>
    <row r="2405" spans="1:2" x14ac:dyDescent="0.25">
      <c r="A2405" s="37"/>
      <c r="B2405" s="37"/>
    </row>
    <row r="2406" spans="1:2" x14ac:dyDescent="0.25">
      <c r="A2406" s="37"/>
      <c r="B2406" s="37"/>
    </row>
    <row r="2407" spans="1:2" x14ac:dyDescent="0.25">
      <c r="A2407" s="37"/>
      <c r="B2407" s="37"/>
    </row>
    <row r="2408" spans="1:2" x14ac:dyDescent="0.25">
      <c r="A2408" s="37"/>
      <c r="B2408" s="37"/>
    </row>
    <row r="2409" spans="1:2" x14ac:dyDescent="0.25">
      <c r="A2409" s="37"/>
      <c r="B2409" s="37"/>
    </row>
    <row r="2410" spans="1:2" x14ac:dyDescent="0.25">
      <c r="A2410" s="37"/>
      <c r="B2410" s="37"/>
    </row>
    <row r="2411" spans="1:2" x14ac:dyDescent="0.25">
      <c r="A2411" s="37"/>
      <c r="B2411" s="37"/>
    </row>
    <row r="2412" spans="1:2" x14ac:dyDescent="0.25">
      <c r="A2412" s="37"/>
      <c r="B2412" s="37"/>
    </row>
    <row r="2413" spans="1:2" x14ac:dyDescent="0.25">
      <c r="A2413" s="37"/>
      <c r="B2413" s="37"/>
    </row>
    <row r="2414" spans="1:2" x14ac:dyDescent="0.25">
      <c r="A2414" s="37"/>
      <c r="B2414" s="37"/>
    </row>
    <row r="2415" spans="1:2" x14ac:dyDescent="0.25">
      <c r="A2415" s="37"/>
      <c r="B2415" s="37"/>
    </row>
    <row r="2416" spans="1:2" x14ac:dyDescent="0.25">
      <c r="A2416" s="37"/>
      <c r="B2416" s="37"/>
    </row>
    <row r="2417" spans="1:2" x14ac:dyDescent="0.25">
      <c r="A2417" s="37"/>
      <c r="B2417" s="37"/>
    </row>
    <row r="2418" spans="1:2" x14ac:dyDescent="0.25">
      <c r="A2418" s="37"/>
      <c r="B2418" s="37"/>
    </row>
    <row r="2419" spans="1:2" x14ac:dyDescent="0.25">
      <c r="A2419" s="37"/>
      <c r="B2419" s="37"/>
    </row>
    <row r="2420" spans="1:2" x14ac:dyDescent="0.25">
      <c r="A2420" s="37"/>
      <c r="B2420" s="37"/>
    </row>
    <row r="2421" spans="1:2" x14ac:dyDescent="0.25">
      <c r="A2421" s="37"/>
      <c r="B2421" s="37"/>
    </row>
    <row r="2422" spans="1:2" x14ac:dyDescent="0.25">
      <c r="A2422" s="37"/>
      <c r="B2422" s="37"/>
    </row>
    <row r="2423" spans="1:2" x14ac:dyDescent="0.25">
      <c r="A2423" s="37"/>
      <c r="B2423" s="37"/>
    </row>
    <row r="2424" spans="1:2" x14ac:dyDescent="0.25">
      <c r="A2424" s="37"/>
      <c r="B2424" s="37"/>
    </row>
    <row r="2425" spans="1:2" x14ac:dyDescent="0.25">
      <c r="A2425" s="37"/>
      <c r="B2425" s="37"/>
    </row>
    <row r="2426" spans="1:2" x14ac:dyDescent="0.25">
      <c r="A2426" s="37"/>
      <c r="B2426" s="37"/>
    </row>
    <row r="2427" spans="1:2" x14ac:dyDescent="0.25">
      <c r="A2427" s="37"/>
      <c r="B2427" s="37"/>
    </row>
    <row r="2428" spans="1:2" x14ac:dyDescent="0.25">
      <c r="A2428" s="37"/>
      <c r="B2428" s="37"/>
    </row>
    <row r="2429" spans="1:2" x14ac:dyDescent="0.25">
      <c r="A2429" s="37"/>
      <c r="B2429" s="37"/>
    </row>
    <row r="2430" spans="1:2" x14ac:dyDescent="0.25">
      <c r="A2430" s="37"/>
      <c r="B2430" s="37"/>
    </row>
    <row r="2431" spans="1:2" x14ac:dyDescent="0.25">
      <c r="A2431" s="37"/>
      <c r="B2431" s="37"/>
    </row>
    <row r="2432" spans="1:2" x14ac:dyDescent="0.25">
      <c r="A2432" s="37"/>
      <c r="B2432" s="37"/>
    </row>
    <row r="2433" spans="1:2" x14ac:dyDescent="0.25">
      <c r="A2433" s="37"/>
      <c r="B2433" s="37"/>
    </row>
    <row r="2434" spans="1:2" x14ac:dyDescent="0.25">
      <c r="A2434" s="37"/>
      <c r="B2434" s="37"/>
    </row>
    <row r="2435" spans="1:2" x14ac:dyDescent="0.25">
      <c r="A2435" s="37"/>
      <c r="B2435" s="37"/>
    </row>
    <row r="2436" spans="1:2" x14ac:dyDescent="0.25">
      <c r="A2436" s="37"/>
      <c r="B2436" s="37"/>
    </row>
    <row r="2437" spans="1:2" x14ac:dyDescent="0.25">
      <c r="A2437" s="37"/>
      <c r="B2437" s="37"/>
    </row>
    <row r="2438" spans="1:2" x14ac:dyDescent="0.25">
      <c r="A2438" s="37"/>
      <c r="B2438" s="37"/>
    </row>
    <row r="2439" spans="1:2" x14ac:dyDescent="0.25">
      <c r="A2439" s="37"/>
      <c r="B2439" s="37"/>
    </row>
    <row r="2440" spans="1:2" x14ac:dyDescent="0.25">
      <c r="A2440" s="37"/>
      <c r="B2440" s="37"/>
    </row>
    <row r="2441" spans="1:2" x14ac:dyDescent="0.25">
      <c r="A2441" s="37"/>
      <c r="B2441" s="37"/>
    </row>
    <row r="2442" spans="1:2" x14ac:dyDescent="0.25">
      <c r="A2442" s="37"/>
      <c r="B2442" s="37"/>
    </row>
    <row r="2443" spans="1:2" x14ac:dyDescent="0.25">
      <c r="A2443" s="37"/>
      <c r="B2443" s="37"/>
    </row>
    <row r="2444" spans="1:2" x14ac:dyDescent="0.25">
      <c r="A2444" s="37"/>
      <c r="B2444" s="37"/>
    </row>
    <row r="2445" spans="1:2" x14ac:dyDescent="0.25">
      <c r="A2445" s="37"/>
      <c r="B2445" s="37"/>
    </row>
    <row r="2446" spans="1:2" x14ac:dyDescent="0.25">
      <c r="A2446" s="37"/>
      <c r="B2446" s="37"/>
    </row>
    <row r="2447" spans="1:2" x14ac:dyDescent="0.25">
      <c r="A2447" s="37"/>
      <c r="B2447" s="37"/>
    </row>
    <row r="2448" spans="1:2" x14ac:dyDescent="0.25">
      <c r="A2448" s="37"/>
      <c r="B2448" s="37"/>
    </row>
    <row r="2449" spans="1:2" x14ac:dyDescent="0.25">
      <c r="A2449" s="37"/>
      <c r="B2449" s="37"/>
    </row>
    <row r="2450" spans="1:2" x14ac:dyDescent="0.25">
      <c r="A2450" s="37"/>
      <c r="B2450" s="37"/>
    </row>
    <row r="2451" spans="1:2" x14ac:dyDescent="0.25">
      <c r="A2451" s="37"/>
      <c r="B2451" s="37"/>
    </row>
    <row r="2452" spans="1:2" x14ac:dyDescent="0.25">
      <c r="A2452" s="37"/>
      <c r="B2452" s="37"/>
    </row>
    <row r="2453" spans="1:2" x14ac:dyDescent="0.25">
      <c r="A2453" s="37"/>
      <c r="B2453" s="37"/>
    </row>
    <row r="2454" spans="1:2" x14ac:dyDescent="0.25">
      <c r="A2454" s="37"/>
      <c r="B2454" s="37"/>
    </row>
    <row r="2455" spans="1:2" x14ac:dyDescent="0.25">
      <c r="A2455" s="37"/>
      <c r="B2455" s="37"/>
    </row>
    <row r="2456" spans="1:2" x14ac:dyDescent="0.25">
      <c r="A2456" s="37"/>
      <c r="B2456" s="37"/>
    </row>
    <row r="2457" spans="1:2" x14ac:dyDescent="0.25">
      <c r="A2457" s="37"/>
      <c r="B2457" s="37"/>
    </row>
    <row r="2458" spans="1:2" x14ac:dyDescent="0.25">
      <c r="A2458" s="37"/>
      <c r="B2458" s="37"/>
    </row>
    <row r="2459" spans="1:2" x14ac:dyDescent="0.25">
      <c r="A2459" s="37"/>
      <c r="B2459" s="37"/>
    </row>
    <row r="2460" spans="1:2" x14ac:dyDescent="0.25">
      <c r="A2460" s="37"/>
      <c r="B2460" s="37"/>
    </row>
    <row r="2461" spans="1:2" x14ac:dyDescent="0.25">
      <c r="A2461" s="37"/>
      <c r="B2461" s="37"/>
    </row>
    <row r="2462" spans="1:2" x14ac:dyDescent="0.25">
      <c r="A2462" s="37"/>
      <c r="B2462" s="37"/>
    </row>
    <row r="2463" spans="1:2" x14ac:dyDescent="0.25">
      <c r="A2463" s="37"/>
      <c r="B2463" s="37"/>
    </row>
    <row r="2464" spans="1:2" x14ac:dyDescent="0.25">
      <c r="A2464" s="37"/>
      <c r="B2464" s="37"/>
    </row>
    <row r="2465" spans="1:2" x14ac:dyDescent="0.25">
      <c r="A2465" s="37"/>
      <c r="B2465" s="37"/>
    </row>
    <row r="2466" spans="1:2" x14ac:dyDescent="0.25">
      <c r="A2466" s="37"/>
      <c r="B2466" s="37"/>
    </row>
    <row r="2467" spans="1:2" x14ac:dyDescent="0.25">
      <c r="A2467" s="37"/>
      <c r="B2467" s="37"/>
    </row>
    <row r="2468" spans="1:2" x14ac:dyDescent="0.25">
      <c r="A2468" s="37"/>
      <c r="B2468" s="37"/>
    </row>
    <row r="2469" spans="1:2" x14ac:dyDescent="0.25">
      <c r="A2469" s="37"/>
      <c r="B2469" s="37"/>
    </row>
    <row r="2470" spans="1:2" x14ac:dyDescent="0.25">
      <c r="A2470" s="37"/>
      <c r="B2470" s="37"/>
    </row>
    <row r="2471" spans="1:2" x14ac:dyDescent="0.25">
      <c r="A2471" s="37"/>
      <c r="B2471" s="37"/>
    </row>
    <row r="2472" spans="1:2" x14ac:dyDescent="0.25">
      <c r="A2472" s="37"/>
      <c r="B2472" s="37"/>
    </row>
    <row r="2473" spans="1:2" x14ac:dyDescent="0.25">
      <c r="A2473" s="37"/>
      <c r="B2473" s="37"/>
    </row>
    <row r="2474" spans="1:2" x14ac:dyDescent="0.25">
      <c r="A2474" s="37"/>
      <c r="B2474" s="37"/>
    </row>
    <row r="2475" spans="1:2" x14ac:dyDescent="0.25">
      <c r="A2475" s="37"/>
      <c r="B2475" s="37"/>
    </row>
    <row r="2476" spans="1:2" x14ac:dyDescent="0.25">
      <c r="A2476" s="37"/>
      <c r="B2476" s="37"/>
    </row>
    <row r="2477" spans="1:2" x14ac:dyDescent="0.25">
      <c r="A2477" s="37"/>
      <c r="B2477" s="37"/>
    </row>
    <row r="2478" spans="1:2" x14ac:dyDescent="0.25">
      <c r="A2478" s="37"/>
      <c r="B2478" s="37"/>
    </row>
    <row r="2479" spans="1:2" x14ac:dyDescent="0.25">
      <c r="A2479" s="37"/>
      <c r="B2479" s="37"/>
    </row>
    <row r="2480" spans="1:2" x14ac:dyDescent="0.25">
      <c r="A2480" s="37"/>
      <c r="B2480" s="37"/>
    </row>
    <row r="2481" spans="1:2" x14ac:dyDescent="0.25">
      <c r="A2481" s="37"/>
      <c r="B2481" s="37"/>
    </row>
    <row r="2482" spans="1:2" x14ac:dyDescent="0.25">
      <c r="A2482" s="37"/>
      <c r="B2482" s="37"/>
    </row>
    <row r="2483" spans="1:2" x14ac:dyDescent="0.25">
      <c r="A2483" s="37"/>
      <c r="B2483" s="37"/>
    </row>
    <row r="2484" spans="1:2" x14ac:dyDescent="0.25">
      <c r="A2484" s="37"/>
      <c r="B2484" s="37"/>
    </row>
    <row r="2485" spans="1:2" x14ac:dyDescent="0.25">
      <c r="A2485" s="37"/>
      <c r="B2485" s="37"/>
    </row>
    <row r="2486" spans="1:2" x14ac:dyDescent="0.25">
      <c r="A2486" s="37"/>
      <c r="B2486" s="37"/>
    </row>
    <row r="2487" spans="1:2" x14ac:dyDescent="0.25">
      <c r="A2487" s="37"/>
      <c r="B2487" s="37"/>
    </row>
    <row r="2488" spans="1:2" x14ac:dyDescent="0.25">
      <c r="A2488" s="37"/>
      <c r="B2488" s="37"/>
    </row>
    <row r="2489" spans="1:2" x14ac:dyDescent="0.25">
      <c r="A2489" s="37"/>
      <c r="B2489" s="37"/>
    </row>
    <row r="2490" spans="1:2" x14ac:dyDescent="0.25">
      <c r="A2490" s="37"/>
      <c r="B2490" s="37"/>
    </row>
    <row r="2491" spans="1:2" x14ac:dyDescent="0.25">
      <c r="A2491" s="37"/>
      <c r="B2491" s="37"/>
    </row>
    <row r="2492" spans="1:2" x14ac:dyDescent="0.25">
      <c r="A2492" s="37"/>
      <c r="B2492" s="37"/>
    </row>
    <row r="2493" spans="1:2" x14ac:dyDescent="0.25">
      <c r="A2493" s="37"/>
      <c r="B2493" s="37"/>
    </row>
    <row r="2494" spans="1:2" x14ac:dyDescent="0.25">
      <c r="A2494" s="37"/>
      <c r="B2494" s="37"/>
    </row>
    <row r="2495" spans="1:2" x14ac:dyDescent="0.25">
      <c r="A2495" s="37"/>
      <c r="B2495" s="37"/>
    </row>
    <row r="2496" spans="1:2" x14ac:dyDescent="0.25">
      <c r="A2496" s="37"/>
      <c r="B2496" s="37"/>
    </row>
    <row r="2497" spans="1:2" x14ac:dyDescent="0.25">
      <c r="A2497" s="37"/>
      <c r="B2497" s="37"/>
    </row>
    <row r="2498" spans="1:2" x14ac:dyDescent="0.25">
      <c r="A2498" s="37"/>
      <c r="B2498" s="37"/>
    </row>
    <row r="2499" spans="1:2" x14ac:dyDescent="0.25">
      <c r="A2499" s="37"/>
      <c r="B2499" s="37"/>
    </row>
    <row r="2500" spans="1:2" x14ac:dyDescent="0.25">
      <c r="A2500" s="37"/>
      <c r="B2500" s="37"/>
    </row>
    <row r="2501" spans="1:2" x14ac:dyDescent="0.25">
      <c r="A2501" s="37"/>
      <c r="B2501" s="37"/>
    </row>
    <row r="2502" spans="1:2" x14ac:dyDescent="0.25">
      <c r="A2502" s="37"/>
      <c r="B2502" s="37"/>
    </row>
    <row r="2503" spans="1:2" x14ac:dyDescent="0.25">
      <c r="A2503" s="37"/>
      <c r="B2503" s="37"/>
    </row>
    <row r="2504" spans="1:2" x14ac:dyDescent="0.25">
      <c r="A2504" s="37"/>
      <c r="B2504" s="37"/>
    </row>
    <row r="2505" spans="1:2" x14ac:dyDescent="0.25">
      <c r="A2505" s="37"/>
      <c r="B2505" s="37"/>
    </row>
    <row r="2506" spans="1:2" x14ac:dyDescent="0.25">
      <c r="A2506" s="37"/>
      <c r="B2506" s="37"/>
    </row>
    <row r="2507" spans="1:2" x14ac:dyDescent="0.25">
      <c r="A2507" s="37"/>
      <c r="B2507" s="37"/>
    </row>
    <row r="2508" spans="1:2" x14ac:dyDescent="0.25">
      <c r="A2508" s="37"/>
      <c r="B2508" s="37"/>
    </row>
    <row r="2509" spans="1:2" x14ac:dyDescent="0.25">
      <c r="A2509" s="37"/>
      <c r="B2509" s="37"/>
    </row>
    <row r="2510" spans="1:2" x14ac:dyDescent="0.25">
      <c r="A2510" s="37"/>
      <c r="B2510" s="37"/>
    </row>
    <row r="2511" spans="1:2" x14ac:dyDescent="0.25">
      <c r="A2511" s="37"/>
      <c r="B2511" s="37"/>
    </row>
    <row r="2512" spans="1:2" x14ac:dyDescent="0.25">
      <c r="A2512" s="37"/>
      <c r="B2512" s="37"/>
    </row>
    <row r="2513" spans="1:2" x14ac:dyDescent="0.25">
      <c r="A2513" s="37"/>
      <c r="B2513" s="37"/>
    </row>
    <row r="2514" spans="1:2" x14ac:dyDescent="0.25">
      <c r="A2514" s="37"/>
      <c r="B2514" s="37"/>
    </row>
    <row r="2515" spans="1:2" x14ac:dyDescent="0.25">
      <c r="A2515" s="37"/>
      <c r="B2515" s="37"/>
    </row>
    <row r="2516" spans="1:2" x14ac:dyDescent="0.25">
      <c r="A2516" s="37"/>
      <c r="B2516" s="37"/>
    </row>
    <row r="2517" spans="1:2" x14ac:dyDescent="0.25">
      <c r="A2517" s="37"/>
      <c r="B2517" s="37"/>
    </row>
    <row r="2518" spans="1:2" x14ac:dyDescent="0.25">
      <c r="A2518" s="37"/>
      <c r="B2518" s="37"/>
    </row>
    <row r="2519" spans="1:2" x14ac:dyDescent="0.25">
      <c r="A2519" s="37"/>
      <c r="B2519" s="37"/>
    </row>
    <row r="2520" spans="1:2" x14ac:dyDescent="0.25">
      <c r="A2520" s="37"/>
      <c r="B2520" s="37"/>
    </row>
    <row r="2521" spans="1:2" x14ac:dyDescent="0.25">
      <c r="A2521" s="37"/>
      <c r="B2521" s="37"/>
    </row>
    <row r="2522" spans="1:2" x14ac:dyDescent="0.25">
      <c r="A2522" s="37"/>
      <c r="B2522" s="37"/>
    </row>
    <row r="2523" spans="1:2" x14ac:dyDescent="0.25">
      <c r="A2523" s="37"/>
      <c r="B2523" s="37"/>
    </row>
    <row r="2524" spans="1:2" x14ac:dyDescent="0.25">
      <c r="A2524" s="37"/>
      <c r="B2524" s="37"/>
    </row>
    <row r="2525" spans="1:2" x14ac:dyDescent="0.25">
      <c r="A2525" s="37"/>
      <c r="B2525" s="37"/>
    </row>
    <row r="2526" spans="1:2" x14ac:dyDescent="0.25">
      <c r="A2526" s="37"/>
      <c r="B2526" s="37"/>
    </row>
    <row r="2527" spans="1:2" x14ac:dyDescent="0.25">
      <c r="A2527" s="37"/>
      <c r="B2527" s="37"/>
    </row>
    <row r="2528" spans="1:2" x14ac:dyDescent="0.25">
      <c r="A2528" s="37"/>
      <c r="B2528" s="37"/>
    </row>
    <row r="2529" spans="1:2" x14ac:dyDescent="0.25">
      <c r="A2529" s="37"/>
      <c r="B2529" s="37"/>
    </row>
    <row r="2530" spans="1:2" x14ac:dyDescent="0.25">
      <c r="A2530" s="37"/>
      <c r="B2530" s="37"/>
    </row>
    <row r="2531" spans="1:2" x14ac:dyDescent="0.25">
      <c r="A2531" s="37"/>
      <c r="B2531" s="37"/>
    </row>
    <row r="2532" spans="1:2" x14ac:dyDescent="0.25">
      <c r="A2532" s="37"/>
      <c r="B2532" s="37"/>
    </row>
    <row r="2533" spans="1:2" x14ac:dyDescent="0.25">
      <c r="A2533" s="37"/>
      <c r="B2533" s="37"/>
    </row>
    <row r="2534" spans="1:2" x14ac:dyDescent="0.25">
      <c r="A2534" s="37"/>
      <c r="B2534" s="37"/>
    </row>
    <row r="2535" spans="1:2" x14ac:dyDescent="0.25">
      <c r="A2535" s="37"/>
      <c r="B2535" s="37"/>
    </row>
    <row r="2536" spans="1:2" x14ac:dyDescent="0.25">
      <c r="A2536" s="37"/>
      <c r="B2536" s="37"/>
    </row>
    <row r="2537" spans="1:2" x14ac:dyDescent="0.25">
      <c r="A2537" s="37"/>
      <c r="B2537" s="37"/>
    </row>
    <row r="2538" spans="1:2" x14ac:dyDescent="0.25">
      <c r="A2538" s="37"/>
      <c r="B2538" s="37"/>
    </row>
    <row r="2539" spans="1:2" x14ac:dyDescent="0.25">
      <c r="A2539" s="37"/>
      <c r="B2539" s="37"/>
    </row>
    <row r="2540" spans="1:2" x14ac:dyDescent="0.25">
      <c r="A2540" s="37"/>
      <c r="B2540" s="37"/>
    </row>
    <row r="2541" spans="1:2" x14ac:dyDescent="0.25">
      <c r="A2541" s="37"/>
      <c r="B2541" s="37"/>
    </row>
    <row r="2542" spans="1:2" x14ac:dyDescent="0.25">
      <c r="A2542" s="37"/>
      <c r="B2542" s="37"/>
    </row>
    <row r="2543" spans="1:2" x14ac:dyDescent="0.25">
      <c r="A2543" s="37"/>
      <c r="B2543" s="37"/>
    </row>
    <row r="2544" spans="1:2" x14ac:dyDescent="0.25">
      <c r="A2544" s="37"/>
      <c r="B2544" s="37"/>
    </row>
    <row r="2545" spans="1:2" x14ac:dyDescent="0.25">
      <c r="A2545" s="37"/>
      <c r="B2545" s="37"/>
    </row>
    <row r="2546" spans="1:2" x14ac:dyDescent="0.25">
      <c r="A2546" s="37"/>
      <c r="B2546" s="37"/>
    </row>
    <row r="2547" spans="1:2" x14ac:dyDescent="0.25">
      <c r="A2547" s="37"/>
      <c r="B2547" s="37"/>
    </row>
    <row r="2548" spans="1:2" x14ac:dyDescent="0.25">
      <c r="A2548" s="37"/>
      <c r="B2548" s="37"/>
    </row>
    <row r="2549" spans="1:2" x14ac:dyDescent="0.25">
      <c r="A2549" s="37"/>
      <c r="B2549" s="37"/>
    </row>
    <row r="2550" spans="1:2" x14ac:dyDescent="0.25">
      <c r="A2550" s="37"/>
      <c r="B2550" s="37"/>
    </row>
    <row r="2551" spans="1:2" x14ac:dyDescent="0.25">
      <c r="A2551" s="37"/>
      <c r="B2551" s="37"/>
    </row>
    <row r="2552" spans="1:2" x14ac:dyDescent="0.25">
      <c r="A2552" s="37"/>
      <c r="B2552" s="37"/>
    </row>
    <row r="2553" spans="1:2" x14ac:dyDescent="0.25">
      <c r="A2553" s="37"/>
      <c r="B2553" s="37"/>
    </row>
    <row r="2554" spans="1:2" x14ac:dyDescent="0.25">
      <c r="A2554" s="37"/>
      <c r="B2554" s="37"/>
    </row>
    <row r="2555" spans="1:2" x14ac:dyDescent="0.25">
      <c r="A2555" s="37"/>
      <c r="B2555" s="37"/>
    </row>
    <row r="2556" spans="1:2" x14ac:dyDescent="0.25">
      <c r="A2556" s="37"/>
      <c r="B2556" s="37"/>
    </row>
    <row r="2557" spans="1:2" x14ac:dyDescent="0.25">
      <c r="A2557" s="37"/>
      <c r="B2557" s="37"/>
    </row>
    <row r="2558" spans="1:2" x14ac:dyDescent="0.25">
      <c r="A2558" s="37"/>
      <c r="B2558" s="37"/>
    </row>
    <row r="2559" spans="1:2" x14ac:dyDescent="0.25">
      <c r="A2559" s="37"/>
      <c r="B2559" s="37"/>
    </row>
    <row r="2560" spans="1:2" x14ac:dyDescent="0.25">
      <c r="A2560" s="37"/>
      <c r="B2560" s="37"/>
    </row>
    <row r="2561" spans="1:2" x14ac:dyDescent="0.25">
      <c r="A2561" s="37"/>
      <c r="B2561" s="37"/>
    </row>
    <row r="2562" spans="1:2" x14ac:dyDescent="0.25">
      <c r="A2562" s="37"/>
      <c r="B2562" s="37"/>
    </row>
    <row r="2563" spans="1:2" x14ac:dyDescent="0.25">
      <c r="A2563" s="37"/>
      <c r="B2563" s="37"/>
    </row>
    <row r="2564" spans="1:2" x14ac:dyDescent="0.25">
      <c r="A2564" s="37"/>
      <c r="B2564" s="37"/>
    </row>
    <row r="2565" spans="1:2" x14ac:dyDescent="0.25">
      <c r="A2565" s="37"/>
      <c r="B2565" s="37"/>
    </row>
    <row r="2566" spans="1:2" x14ac:dyDescent="0.25">
      <c r="A2566" s="37"/>
      <c r="B2566" s="37"/>
    </row>
    <row r="2567" spans="1:2" x14ac:dyDescent="0.25">
      <c r="A2567" s="37"/>
      <c r="B2567" s="37"/>
    </row>
    <row r="2568" spans="1:2" x14ac:dyDescent="0.25">
      <c r="A2568" s="37"/>
      <c r="B2568" s="37"/>
    </row>
    <row r="2569" spans="1:2" x14ac:dyDescent="0.25">
      <c r="A2569" s="37"/>
      <c r="B2569" s="37"/>
    </row>
    <row r="2570" spans="1:2" x14ac:dyDescent="0.25">
      <c r="A2570" s="37"/>
      <c r="B2570" s="37"/>
    </row>
    <row r="2571" spans="1:2" x14ac:dyDescent="0.25">
      <c r="A2571" s="37"/>
      <c r="B2571" s="37"/>
    </row>
    <row r="2572" spans="1:2" x14ac:dyDescent="0.25">
      <c r="A2572" s="37"/>
      <c r="B2572" s="37"/>
    </row>
    <row r="2573" spans="1:2" x14ac:dyDescent="0.25">
      <c r="A2573" s="37"/>
      <c r="B2573" s="37"/>
    </row>
    <row r="2574" spans="1:2" x14ac:dyDescent="0.25">
      <c r="A2574" s="37"/>
      <c r="B2574" s="37"/>
    </row>
    <row r="2575" spans="1:2" x14ac:dyDescent="0.25">
      <c r="A2575" s="37"/>
      <c r="B2575" s="37"/>
    </row>
    <row r="2576" spans="1:2" x14ac:dyDescent="0.25">
      <c r="A2576" s="37"/>
      <c r="B2576" s="37"/>
    </row>
    <row r="2577" spans="1:2" x14ac:dyDescent="0.25">
      <c r="A2577" s="37"/>
      <c r="B2577" s="37"/>
    </row>
    <row r="2578" spans="1:2" x14ac:dyDescent="0.25">
      <c r="A2578" s="37"/>
      <c r="B2578" s="37"/>
    </row>
    <row r="2579" spans="1:2" x14ac:dyDescent="0.25">
      <c r="A2579" s="37"/>
      <c r="B2579" s="37"/>
    </row>
    <row r="2580" spans="1:2" x14ac:dyDescent="0.25">
      <c r="A2580" s="37"/>
      <c r="B2580" s="37"/>
    </row>
    <row r="2581" spans="1:2" x14ac:dyDescent="0.25">
      <c r="A2581" s="37"/>
      <c r="B2581" s="37"/>
    </row>
    <row r="2582" spans="1:2" x14ac:dyDescent="0.25">
      <c r="A2582" s="37"/>
      <c r="B2582" s="37"/>
    </row>
    <row r="2583" spans="1:2" x14ac:dyDescent="0.25">
      <c r="A2583" s="37"/>
      <c r="B2583" s="37"/>
    </row>
    <row r="2584" spans="1:2" x14ac:dyDescent="0.25">
      <c r="A2584" s="37"/>
      <c r="B2584" s="37"/>
    </row>
    <row r="2585" spans="1:2" x14ac:dyDescent="0.25">
      <c r="A2585" s="37"/>
      <c r="B2585" s="37"/>
    </row>
    <row r="2586" spans="1:2" x14ac:dyDescent="0.25">
      <c r="A2586" s="37"/>
      <c r="B2586" s="37"/>
    </row>
    <row r="2587" spans="1:2" x14ac:dyDescent="0.25">
      <c r="A2587" s="37"/>
      <c r="B2587" s="37"/>
    </row>
    <row r="2588" spans="1:2" x14ac:dyDescent="0.25">
      <c r="A2588" s="37"/>
      <c r="B2588" s="37"/>
    </row>
    <row r="2589" spans="1:2" x14ac:dyDescent="0.25">
      <c r="A2589" s="37"/>
      <c r="B2589" s="37"/>
    </row>
    <row r="2590" spans="1:2" x14ac:dyDescent="0.25">
      <c r="A2590" s="37"/>
      <c r="B2590" s="37"/>
    </row>
    <row r="2591" spans="1:2" x14ac:dyDescent="0.25">
      <c r="A2591" s="37"/>
      <c r="B2591" s="37"/>
    </row>
    <row r="2592" spans="1:2" x14ac:dyDescent="0.25">
      <c r="A2592" s="37"/>
      <c r="B2592" s="37"/>
    </row>
    <row r="2593" spans="1:2" x14ac:dyDescent="0.25">
      <c r="A2593" s="37"/>
      <c r="B2593" s="37"/>
    </row>
    <row r="2594" spans="1:2" x14ac:dyDescent="0.25">
      <c r="A2594" s="37"/>
      <c r="B2594" s="37"/>
    </row>
    <row r="2595" spans="1:2" x14ac:dyDescent="0.25">
      <c r="A2595" s="37"/>
      <c r="B2595" s="37"/>
    </row>
    <row r="2596" spans="1:2" x14ac:dyDescent="0.25">
      <c r="A2596" s="37"/>
      <c r="B2596" s="37"/>
    </row>
    <row r="2597" spans="1:2" x14ac:dyDescent="0.25">
      <c r="A2597" s="37"/>
      <c r="B2597" s="37"/>
    </row>
    <row r="2598" spans="1:2" x14ac:dyDescent="0.25">
      <c r="A2598" s="37"/>
      <c r="B2598" s="37"/>
    </row>
    <row r="2599" spans="1:2" x14ac:dyDescent="0.25">
      <c r="A2599" s="37"/>
      <c r="B2599" s="37"/>
    </row>
    <row r="2600" spans="1:2" x14ac:dyDescent="0.25">
      <c r="A2600" s="37"/>
      <c r="B2600" s="37"/>
    </row>
    <row r="2601" spans="1:2" x14ac:dyDescent="0.25">
      <c r="A2601" s="37"/>
      <c r="B2601" s="37"/>
    </row>
    <row r="2602" spans="1:2" x14ac:dyDescent="0.25">
      <c r="A2602" s="37"/>
      <c r="B2602" s="37"/>
    </row>
    <row r="2603" spans="1:2" x14ac:dyDescent="0.25">
      <c r="A2603" s="37"/>
      <c r="B2603" s="37"/>
    </row>
    <row r="2604" spans="1:2" x14ac:dyDescent="0.25">
      <c r="A2604" s="37"/>
      <c r="B2604" s="37"/>
    </row>
    <row r="2605" spans="1:2" x14ac:dyDescent="0.25">
      <c r="A2605" s="37"/>
      <c r="B2605" s="37"/>
    </row>
    <row r="2606" spans="1:2" x14ac:dyDescent="0.25">
      <c r="A2606" s="37"/>
      <c r="B2606" s="37"/>
    </row>
    <row r="2607" spans="1:2" x14ac:dyDescent="0.25">
      <c r="A2607" s="37"/>
      <c r="B2607" s="37"/>
    </row>
    <row r="2608" spans="1:2" x14ac:dyDescent="0.25">
      <c r="A2608" s="37"/>
      <c r="B2608" s="37"/>
    </row>
    <row r="2609" spans="1:2" x14ac:dyDescent="0.25">
      <c r="A2609" s="37"/>
      <c r="B2609" s="37"/>
    </row>
    <row r="2610" spans="1:2" x14ac:dyDescent="0.25">
      <c r="A2610" s="37"/>
      <c r="B2610" s="37"/>
    </row>
    <row r="2611" spans="1:2" x14ac:dyDescent="0.25">
      <c r="A2611" s="37"/>
      <c r="B2611" s="37"/>
    </row>
    <row r="2612" spans="1:2" x14ac:dyDescent="0.25">
      <c r="A2612" s="37"/>
      <c r="B2612" s="37"/>
    </row>
    <row r="2613" spans="1:2" x14ac:dyDescent="0.25">
      <c r="A2613" s="37"/>
      <c r="B2613" s="37"/>
    </row>
    <row r="2614" spans="1:2" x14ac:dyDescent="0.25">
      <c r="A2614" s="37"/>
      <c r="B2614" s="37"/>
    </row>
    <row r="2615" spans="1:2" x14ac:dyDescent="0.25">
      <c r="A2615" s="37"/>
      <c r="B2615" s="37"/>
    </row>
    <row r="2616" spans="1:2" x14ac:dyDescent="0.25">
      <c r="A2616" s="37"/>
      <c r="B2616" s="37"/>
    </row>
    <row r="2617" spans="1:2" x14ac:dyDescent="0.25">
      <c r="A2617" s="37"/>
      <c r="B2617" s="37"/>
    </row>
    <row r="2618" spans="1:2" x14ac:dyDescent="0.25">
      <c r="A2618" s="37"/>
      <c r="B2618" s="37"/>
    </row>
    <row r="2619" spans="1:2" x14ac:dyDescent="0.25">
      <c r="A2619" s="37"/>
      <c r="B2619" s="37"/>
    </row>
    <row r="2620" spans="1:2" x14ac:dyDescent="0.25">
      <c r="A2620" s="37"/>
      <c r="B2620" s="37"/>
    </row>
    <row r="2621" spans="1:2" x14ac:dyDescent="0.25">
      <c r="A2621" s="37"/>
      <c r="B2621" s="37"/>
    </row>
    <row r="2622" spans="1:2" x14ac:dyDescent="0.25">
      <c r="A2622" s="37"/>
      <c r="B2622" s="37"/>
    </row>
    <row r="2623" spans="1:2" x14ac:dyDescent="0.25">
      <c r="A2623" s="37"/>
      <c r="B2623" s="37"/>
    </row>
    <row r="2624" spans="1:2" x14ac:dyDescent="0.25">
      <c r="A2624" s="37"/>
      <c r="B2624" s="37"/>
    </row>
    <row r="2625" spans="1:2" x14ac:dyDescent="0.25">
      <c r="A2625" s="37"/>
      <c r="B2625" s="37"/>
    </row>
    <row r="2626" spans="1:2" x14ac:dyDescent="0.25">
      <c r="A2626" s="37"/>
      <c r="B2626" s="37"/>
    </row>
    <row r="2627" spans="1:2" x14ac:dyDescent="0.25">
      <c r="A2627" s="37"/>
      <c r="B2627" s="37"/>
    </row>
    <row r="2628" spans="1:2" x14ac:dyDescent="0.25">
      <c r="A2628" s="37"/>
      <c r="B2628" s="37"/>
    </row>
    <row r="2629" spans="1:2" x14ac:dyDescent="0.25">
      <c r="A2629" s="37"/>
      <c r="B2629" s="37"/>
    </row>
    <row r="2630" spans="1:2" x14ac:dyDescent="0.25">
      <c r="A2630" s="37"/>
      <c r="B2630" s="37"/>
    </row>
    <row r="2631" spans="1:2" x14ac:dyDescent="0.25">
      <c r="A2631" s="37"/>
      <c r="B2631" s="37"/>
    </row>
    <row r="2632" spans="1:2" x14ac:dyDescent="0.25">
      <c r="A2632" s="37"/>
      <c r="B2632" s="37"/>
    </row>
    <row r="2633" spans="1:2" x14ac:dyDescent="0.25">
      <c r="A2633" s="37"/>
      <c r="B2633" s="37"/>
    </row>
    <row r="2634" spans="1:2" x14ac:dyDescent="0.25">
      <c r="A2634" s="37"/>
      <c r="B2634" s="37"/>
    </row>
    <row r="2635" spans="1:2" x14ac:dyDescent="0.25">
      <c r="A2635" s="37"/>
      <c r="B2635" s="37"/>
    </row>
    <row r="2636" spans="1:2" x14ac:dyDescent="0.25">
      <c r="A2636" s="37"/>
      <c r="B2636" s="37"/>
    </row>
    <row r="2637" spans="1:2" x14ac:dyDescent="0.25">
      <c r="A2637" s="37"/>
      <c r="B2637" s="37"/>
    </row>
    <row r="2638" spans="1:2" x14ac:dyDescent="0.25">
      <c r="A2638" s="37"/>
      <c r="B2638" s="37"/>
    </row>
    <row r="2639" spans="1:2" x14ac:dyDescent="0.25">
      <c r="A2639" s="37"/>
      <c r="B2639" s="37"/>
    </row>
    <row r="2640" spans="1:2" x14ac:dyDescent="0.25">
      <c r="A2640" s="37"/>
      <c r="B2640" s="37"/>
    </row>
    <row r="2641" spans="1:2" x14ac:dyDescent="0.25">
      <c r="A2641" s="37"/>
      <c r="B2641" s="37"/>
    </row>
    <row r="2642" spans="1:2" x14ac:dyDescent="0.25">
      <c r="A2642" s="37"/>
      <c r="B2642" s="37"/>
    </row>
    <row r="2643" spans="1:2" x14ac:dyDescent="0.25">
      <c r="A2643" s="37"/>
      <c r="B2643" s="37"/>
    </row>
    <row r="2644" spans="1:2" x14ac:dyDescent="0.25">
      <c r="A2644" s="37"/>
      <c r="B2644" s="37"/>
    </row>
    <row r="2645" spans="1:2" x14ac:dyDescent="0.25">
      <c r="A2645" s="37"/>
      <c r="B2645" s="37"/>
    </row>
    <row r="2646" spans="1:2" x14ac:dyDescent="0.25">
      <c r="A2646" s="37"/>
      <c r="B2646" s="37"/>
    </row>
    <row r="2647" spans="1:2" x14ac:dyDescent="0.25">
      <c r="A2647" s="37"/>
      <c r="B2647" s="37"/>
    </row>
    <row r="2648" spans="1:2" x14ac:dyDescent="0.25">
      <c r="A2648" s="37"/>
      <c r="B2648" s="37"/>
    </row>
    <row r="2649" spans="1:2" x14ac:dyDescent="0.25">
      <c r="A2649" s="37"/>
      <c r="B2649" s="37"/>
    </row>
    <row r="2650" spans="1:2" x14ac:dyDescent="0.25">
      <c r="A2650" s="37"/>
      <c r="B2650" s="37"/>
    </row>
    <row r="2651" spans="1:2" x14ac:dyDescent="0.25">
      <c r="A2651" s="37"/>
      <c r="B2651" s="37"/>
    </row>
    <row r="2652" spans="1:2" x14ac:dyDescent="0.25">
      <c r="A2652" s="37"/>
      <c r="B2652" s="37"/>
    </row>
    <row r="2653" spans="1:2" x14ac:dyDescent="0.25">
      <c r="A2653" s="37"/>
      <c r="B2653" s="37"/>
    </row>
    <row r="2654" spans="1:2" x14ac:dyDescent="0.25">
      <c r="A2654" s="37"/>
      <c r="B2654" s="37"/>
    </row>
    <row r="2655" spans="1:2" x14ac:dyDescent="0.25">
      <c r="A2655" s="37"/>
      <c r="B2655" s="37"/>
    </row>
    <row r="2656" spans="1:2" x14ac:dyDescent="0.25">
      <c r="A2656" s="37"/>
      <c r="B2656" s="37"/>
    </row>
    <row r="2657" spans="1:2" x14ac:dyDescent="0.25">
      <c r="A2657" s="37"/>
      <c r="B2657" s="37"/>
    </row>
    <row r="2658" spans="1:2" x14ac:dyDescent="0.25">
      <c r="A2658" s="37"/>
      <c r="B2658" s="37"/>
    </row>
    <row r="2659" spans="1:2" x14ac:dyDescent="0.25">
      <c r="A2659" s="37"/>
      <c r="B2659" s="37"/>
    </row>
    <row r="2660" spans="1:2" x14ac:dyDescent="0.25">
      <c r="A2660" s="37"/>
      <c r="B2660" s="37"/>
    </row>
    <row r="2661" spans="1:2" x14ac:dyDescent="0.25">
      <c r="A2661" s="37"/>
      <c r="B2661" s="37"/>
    </row>
    <row r="2662" spans="1:2" x14ac:dyDescent="0.25">
      <c r="A2662" s="37"/>
      <c r="B2662" s="37"/>
    </row>
    <row r="2663" spans="1:2" x14ac:dyDescent="0.25">
      <c r="A2663" s="37"/>
      <c r="B2663" s="37"/>
    </row>
    <row r="2664" spans="1:2" x14ac:dyDescent="0.25">
      <c r="A2664" s="37"/>
      <c r="B2664" s="37"/>
    </row>
    <row r="2665" spans="1:2" x14ac:dyDescent="0.25">
      <c r="A2665" s="37"/>
      <c r="B2665" s="37"/>
    </row>
    <row r="2666" spans="1:2" x14ac:dyDescent="0.25">
      <c r="A2666" s="37"/>
      <c r="B2666" s="37"/>
    </row>
    <row r="2667" spans="1:2" x14ac:dyDescent="0.25">
      <c r="A2667" s="37"/>
      <c r="B2667" s="37"/>
    </row>
    <row r="2668" spans="1:2" x14ac:dyDescent="0.25">
      <c r="A2668" s="37"/>
      <c r="B2668" s="37"/>
    </row>
    <row r="2669" spans="1:2" x14ac:dyDescent="0.25">
      <c r="A2669" s="37"/>
      <c r="B2669" s="37"/>
    </row>
    <row r="2670" spans="1:2" x14ac:dyDescent="0.25">
      <c r="A2670" s="37"/>
      <c r="B2670" s="37"/>
    </row>
    <row r="2671" spans="1:2" x14ac:dyDescent="0.25">
      <c r="A2671" s="37"/>
      <c r="B2671" s="37"/>
    </row>
    <row r="2672" spans="1:2" x14ac:dyDescent="0.25">
      <c r="A2672" s="37"/>
      <c r="B2672" s="37"/>
    </row>
    <row r="2673" spans="1:2" x14ac:dyDescent="0.25">
      <c r="A2673" s="37"/>
      <c r="B2673" s="37"/>
    </row>
    <row r="2674" spans="1:2" x14ac:dyDescent="0.25">
      <c r="A2674" s="37"/>
      <c r="B2674" s="37"/>
    </row>
    <row r="2675" spans="1:2" x14ac:dyDescent="0.25">
      <c r="A2675" s="37"/>
      <c r="B2675" s="37"/>
    </row>
    <row r="2676" spans="1:2" x14ac:dyDescent="0.25">
      <c r="A2676" s="37"/>
      <c r="B2676" s="37"/>
    </row>
    <row r="2677" spans="1:2" x14ac:dyDescent="0.25">
      <c r="A2677" s="37"/>
      <c r="B2677" s="37"/>
    </row>
    <row r="2678" spans="1:2" x14ac:dyDescent="0.25">
      <c r="A2678" s="37"/>
      <c r="B2678" s="37"/>
    </row>
    <row r="2679" spans="1:2" x14ac:dyDescent="0.25">
      <c r="A2679" s="37"/>
      <c r="B2679" s="37"/>
    </row>
    <row r="2680" spans="1:2" x14ac:dyDescent="0.25">
      <c r="A2680" s="37"/>
      <c r="B2680" s="37"/>
    </row>
    <row r="2681" spans="1:2" x14ac:dyDescent="0.25">
      <c r="A2681" s="37"/>
      <c r="B2681" s="37"/>
    </row>
    <row r="2682" spans="1:2" x14ac:dyDescent="0.25">
      <c r="A2682" s="37"/>
      <c r="B2682" s="37"/>
    </row>
    <row r="2683" spans="1:2" x14ac:dyDescent="0.25">
      <c r="A2683" s="37"/>
      <c r="B2683" s="37"/>
    </row>
    <row r="2684" spans="1:2" x14ac:dyDescent="0.25">
      <c r="A2684" s="37"/>
      <c r="B2684" s="37"/>
    </row>
    <row r="2685" spans="1:2" x14ac:dyDescent="0.25">
      <c r="A2685" s="37"/>
      <c r="B2685" s="37"/>
    </row>
    <row r="2686" spans="1:2" x14ac:dyDescent="0.25">
      <c r="A2686" s="37"/>
      <c r="B2686" s="37"/>
    </row>
    <row r="2687" spans="1:2" x14ac:dyDescent="0.25">
      <c r="A2687" s="37"/>
      <c r="B2687" s="37"/>
    </row>
    <row r="2688" spans="1:2" x14ac:dyDescent="0.25">
      <c r="A2688" s="37"/>
      <c r="B2688" s="37"/>
    </row>
    <row r="2689" spans="1:2" x14ac:dyDescent="0.25">
      <c r="A2689" s="37"/>
      <c r="B2689" s="37"/>
    </row>
    <row r="2690" spans="1:2" x14ac:dyDescent="0.25">
      <c r="A2690" s="37"/>
      <c r="B2690" s="37"/>
    </row>
    <row r="2691" spans="1:2" x14ac:dyDescent="0.25">
      <c r="A2691" s="37"/>
      <c r="B2691" s="37"/>
    </row>
    <row r="2692" spans="1:2" x14ac:dyDescent="0.25">
      <c r="A2692" s="37"/>
      <c r="B2692" s="37"/>
    </row>
    <row r="2693" spans="1:2" x14ac:dyDescent="0.25">
      <c r="A2693" s="37"/>
      <c r="B2693" s="37"/>
    </row>
    <row r="2694" spans="1:2" x14ac:dyDescent="0.25">
      <c r="A2694" s="37"/>
      <c r="B2694" s="37"/>
    </row>
    <row r="2695" spans="1:2" x14ac:dyDescent="0.25">
      <c r="A2695" s="37"/>
      <c r="B2695" s="37"/>
    </row>
    <row r="2696" spans="1:2" x14ac:dyDescent="0.25">
      <c r="A2696" s="37"/>
      <c r="B2696" s="37"/>
    </row>
    <row r="2697" spans="1:2" x14ac:dyDescent="0.25">
      <c r="A2697" s="37"/>
      <c r="B2697" s="37"/>
    </row>
    <row r="2698" spans="1:2" x14ac:dyDescent="0.25">
      <c r="A2698" s="37"/>
      <c r="B2698" s="37"/>
    </row>
    <row r="2699" spans="1:2" x14ac:dyDescent="0.25">
      <c r="A2699" s="37"/>
      <c r="B2699" s="37"/>
    </row>
    <row r="2700" spans="1:2" x14ac:dyDescent="0.25">
      <c r="A2700" s="37"/>
      <c r="B2700" s="37"/>
    </row>
    <row r="2701" spans="1:2" x14ac:dyDescent="0.25">
      <c r="A2701" s="37"/>
      <c r="B2701" s="37"/>
    </row>
    <row r="2702" spans="1:2" x14ac:dyDescent="0.25">
      <c r="A2702" s="37"/>
      <c r="B2702" s="37"/>
    </row>
    <row r="2703" spans="1:2" x14ac:dyDescent="0.25">
      <c r="A2703" s="37"/>
      <c r="B2703" s="37"/>
    </row>
    <row r="2704" spans="1:2" x14ac:dyDescent="0.25">
      <c r="A2704" s="37"/>
      <c r="B2704" s="37"/>
    </row>
    <row r="2705" spans="1:2" x14ac:dyDescent="0.25">
      <c r="A2705" s="37"/>
      <c r="B2705" s="37"/>
    </row>
    <row r="2706" spans="1:2" x14ac:dyDescent="0.25">
      <c r="A2706" s="37"/>
      <c r="B2706" s="37"/>
    </row>
    <row r="2707" spans="1:2" x14ac:dyDescent="0.25">
      <c r="A2707" s="37"/>
      <c r="B2707" s="37"/>
    </row>
    <row r="2708" spans="1:2" x14ac:dyDescent="0.25">
      <c r="A2708" s="37"/>
      <c r="B2708" s="37"/>
    </row>
    <row r="2709" spans="1:2" x14ac:dyDescent="0.25">
      <c r="A2709" s="37"/>
      <c r="B2709" s="37"/>
    </row>
    <row r="2710" spans="1:2" x14ac:dyDescent="0.25">
      <c r="A2710" s="37"/>
      <c r="B2710" s="37"/>
    </row>
    <row r="2711" spans="1:2" x14ac:dyDescent="0.25">
      <c r="A2711" s="37"/>
      <c r="B2711" s="37"/>
    </row>
    <row r="2712" spans="1:2" x14ac:dyDescent="0.25">
      <c r="A2712" s="37"/>
      <c r="B2712" s="37"/>
    </row>
    <row r="2713" spans="1:2" x14ac:dyDescent="0.25">
      <c r="A2713" s="37"/>
      <c r="B2713" s="37"/>
    </row>
    <row r="2714" spans="1:2" x14ac:dyDescent="0.25">
      <c r="A2714" s="37"/>
      <c r="B2714" s="37"/>
    </row>
    <row r="2715" spans="1:2" x14ac:dyDescent="0.25">
      <c r="A2715" s="37"/>
      <c r="B2715" s="37"/>
    </row>
    <row r="2716" spans="1:2" x14ac:dyDescent="0.25">
      <c r="A2716" s="37"/>
      <c r="B2716" s="37"/>
    </row>
    <row r="2717" spans="1:2" x14ac:dyDescent="0.25">
      <c r="A2717" s="37"/>
      <c r="B2717" s="37"/>
    </row>
    <row r="2718" spans="1:2" x14ac:dyDescent="0.25">
      <c r="A2718" s="37"/>
      <c r="B2718" s="37"/>
    </row>
    <row r="2719" spans="1:2" x14ac:dyDescent="0.25">
      <c r="A2719" s="37"/>
      <c r="B2719" s="37"/>
    </row>
    <row r="2720" spans="1:2" x14ac:dyDescent="0.25">
      <c r="A2720" s="37"/>
      <c r="B2720" s="37"/>
    </row>
    <row r="2721" spans="1:2" x14ac:dyDescent="0.25">
      <c r="A2721" s="37"/>
      <c r="B2721" s="37"/>
    </row>
    <row r="2722" spans="1:2" x14ac:dyDescent="0.25">
      <c r="A2722" s="37"/>
      <c r="B2722" s="37"/>
    </row>
    <row r="2723" spans="1:2" x14ac:dyDescent="0.25">
      <c r="A2723" s="37"/>
      <c r="B2723" s="37"/>
    </row>
    <row r="2724" spans="1:2" x14ac:dyDescent="0.25">
      <c r="A2724" s="37"/>
      <c r="B2724" s="37"/>
    </row>
    <row r="2725" spans="1:2" x14ac:dyDescent="0.25">
      <c r="A2725" s="37"/>
      <c r="B2725" s="37"/>
    </row>
    <row r="2726" spans="1:2" x14ac:dyDescent="0.25">
      <c r="A2726" s="37"/>
      <c r="B2726" s="37"/>
    </row>
    <row r="2727" spans="1:2" x14ac:dyDescent="0.25">
      <c r="A2727" s="37"/>
      <c r="B2727" s="37"/>
    </row>
    <row r="2728" spans="1:2" x14ac:dyDescent="0.25">
      <c r="A2728" s="37"/>
      <c r="B2728" s="37"/>
    </row>
    <row r="2729" spans="1:2" x14ac:dyDescent="0.25">
      <c r="A2729" s="37"/>
      <c r="B2729" s="37"/>
    </row>
    <row r="2730" spans="1:2" x14ac:dyDescent="0.25">
      <c r="A2730" s="37"/>
      <c r="B2730" s="37"/>
    </row>
    <row r="2731" spans="1:2" x14ac:dyDescent="0.25">
      <c r="A2731" s="37"/>
      <c r="B2731" s="37"/>
    </row>
    <row r="2732" spans="1:2" x14ac:dyDescent="0.25">
      <c r="A2732" s="37"/>
      <c r="B2732" s="37"/>
    </row>
    <row r="2733" spans="1:2" x14ac:dyDescent="0.25">
      <c r="A2733" s="37"/>
      <c r="B2733" s="37"/>
    </row>
    <row r="2734" spans="1:2" x14ac:dyDescent="0.25">
      <c r="A2734" s="37"/>
      <c r="B2734" s="37"/>
    </row>
    <row r="2735" spans="1:2" x14ac:dyDescent="0.25">
      <c r="A2735" s="37"/>
      <c r="B2735" s="37"/>
    </row>
    <row r="2736" spans="1:2" x14ac:dyDescent="0.25">
      <c r="A2736" s="37"/>
      <c r="B2736" s="37"/>
    </row>
    <row r="2737" spans="1:2" x14ac:dyDescent="0.25">
      <c r="A2737" s="37"/>
      <c r="B2737" s="37"/>
    </row>
    <row r="2738" spans="1:2" x14ac:dyDescent="0.25">
      <c r="A2738" s="37"/>
      <c r="B2738" s="37"/>
    </row>
    <row r="2739" spans="1:2" x14ac:dyDescent="0.25">
      <c r="A2739" s="37"/>
      <c r="B2739" s="37"/>
    </row>
    <row r="2740" spans="1:2" x14ac:dyDescent="0.25">
      <c r="A2740" s="37"/>
      <c r="B2740" s="37"/>
    </row>
    <row r="2741" spans="1:2" x14ac:dyDescent="0.25">
      <c r="A2741" s="37"/>
      <c r="B2741" s="37"/>
    </row>
    <row r="2742" spans="1:2" x14ac:dyDescent="0.25">
      <c r="A2742" s="37"/>
      <c r="B2742" s="37"/>
    </row>
    <row r="2743" spans="1:2" x14ac:dyDescent="0.25">
      <c r="A2743" s="37"/>
      <c r="B2743" s="37"/>
    </row>
    <row r="2744" spans="1:2" x14ac:dyDescent="0.25">
      <c r="A2744" s="37"/>
      <c r="B2744" s="37"/>
    </row>
    <row r="2745" spans="1:2" x14ac:dyDescent="0.25">
      <c r="A2745" s="37"/>
      <c r="B2745" s="37"/>
    </row>
    <row r="2746" spans="1:2" x14ac:dyDescent="0.25">
      <c r="A2746" s="37"/>
      <c r="B2746" s="37"/>
    </row>
    <row r="2747" spans="1:2" x14ac:dyDescent="0.25">
      <c r="A2747" s="37"/>
      <c r="B2747" s="37"/>
    </row>
    <row r="2748" spans="1:2" x14ac:dyDescent="0.25">
      <c r="A2748" s="37"/>
      <c r="B2748" s="37"/>
    </row>
    <row r="2749" spans="1:2" x14ac:dyDescent="0.25">
      <c r="A2749" s="37"/>
      <c r="B2749" s="37"/>
    </row>
    <row r="2750" spans="1:2" x14ac:dyDescent="0.25">
      <c r="A2750" s="37"/>
      <c r="B2750" s="37"/>
    </row>
    <row r="2751" spans="1:2" x14ac:dyDescent="0.25">
      <c r="A2751" s="37"/>
      <c r="B2751" s="37"/>
    </row>
    <row r="2752" spans="1:2" x14ac:dyDescent="0.25">
      <c r="A2752" s="37"/>
      <c r="B2752" s="37"/>
    </row>
    <row r="2753" spans="1:2" x14ac:dyDescent="0.25">
      <c r="A2753" s="37"/>
      <c r="B2753" s="37"/>
    </row>
    <row r="2754" spans="1:2" x14ac:dyDescent="0.25">
      <c r="A2754" s="37"/>
      <c r="B2754" s="37"/>
    </row>
    <row r="2755" spans="1:2" x14ac:dyDescent="0.25">
      <c r="A2755" s="37"/>
      <c r="B2755" s="37"/>
    </row>
    <row r="2756" spans="1:2" x14ac:dyDescent="0.25">
      <c r="A2756" s="37"/>
      <c r="B2756" s="37"/>
    </row>
    <row r="2757" spans="1:2" x14ac:dyDescent="0.25">
      <c r="A2757" s="37"/>
      <c r="B2757" s="37"/>
    </row>
    <row r="2758" spans="1:2" x14ac:dyDescent="0.25">
      <c r="A2758" s="37"/>
      <c r="B2758" s="37"/>
    </row>
    <row r="2759" spans="1:2" x14ac:dyDescent="0.25">
      <c r="A2759" s="37"/>
      <c r="B2759" s="37"/>
    </row>
    <row r="2760" spans="1:2" x14ac:dyDescent="0.25">
      <c r="A2760" s="37"/>
      <c r="B2760" s="37"/>
    </row>
    <row r="2761" spans="1:2" x14ac:dyDescent="0.25">
      <c r="A2761" s="37"/>
      <c r="B2761" s="37"/>
    </row>
    <row r="2762" spans="1:2" x14ac:dyDescent="0.25">
      <c r="A2762" s="37"/>
      <c r="B2762" s="37"/>
    </row>
    <row r="2763" spans="1:2" x14ac:dyDescent="0.25">
      <c r="A2763" s="37"/>
      <c r="B2763" s="37"/>
    </row>
    <row r="2764" spans="1:2" x14ac:dyDescent="0.25">
      <c r="A2764" s="37"/>
      <c r="B2764" s="37"/>
    </row>
    <row r="2765" spans="1:2" x14ac:dyDescent="0.25">
      <c r="A2765" s="37"/>
      <c r="B2765" s="37"/>
    </row>
    <row r="2766" spans="1:2" x14ac:dyDescent="0.25">
      <c r="A2766" s="37"/>
      <c r="B2766" s="37"/>
    </row>
    <row r="2767" spans="1:2" x14ac:dyDescent="0.25">
      <c r="A2767" s="37"/>
      <c r="B2767" s="37"/>
    </row>
    <row r="2768" spans="1:2" x14ac:dyDescent="0.25">
      <c r="A2768" s="37"/>
      <c r="B2768" s="37"/>
    </row>
    <row r="2769" spans="1:2" x14ac:dyDescent="0.25">
      <c r="A2769" s="37"/>
      <c r="B2769" s="37"/>
    </row>
    <row r="2770" spans="1:2" x14ac:dyDescent="0.25">
      <c r="A2770" s="37"/>
      <c r="B2770" s="37"/>
    </row>
    <row r="2771" spans="1:2" x14ac:dyDescent="0.25">
      <c r="A2771" s="37"/>
      <c r="B2771" s="37"/>
    </row>
    <row r="2772" spans="1:2" x14ac:dyDescent="0.25">
      <c r="A2772" s="37"/>
      <c r="B2772" s="37"/>
    </row>
    <row r="2773" spans="1:2" x14ac:dyDescent="0.25">
      <c r="A2773" s="37"/>
      <c r="B2773" s="37"/>
    </row>
    <row r="2774" spans="1:2" x14ac:dyDescent="0.25">
      <c r="A2774" s="37"/>
      <c r="B2774" s="37"/>
    </row>
    <row r="2775" spans="1:2" x14ac:dyDescent="0.25">
      <c r="A2775" s="37"/>
      <c r="B2775" s="37"/>
    </row>
    <row r="2776" spans="1:2" x14ac:dyDescent="0.25">
      <c r="A2776" s="37"/>
      <c r="B2776" s="37"/>
    </row>
    <row r="2777" spans="1:2" x14ac:dyDescent="0.25">
      <c r="A2777" s="37"/>
      <c r="B2777" s="37"/>
    </row>
    <row r="2778" spans="1:2" x14ac:dyDescent="0.25">
      <c r="A2778" s="37"/>
      <c r="B2778" s="37"/>
    </row>
    <row r="2779" spans="1:2" x14ac:dyDescent="0.25">
      <c r="A2779" s="37"/>
      <c r="B2779" s="37"/>
    </row>
    <row r="2780" spans="1:2" x14ac:dyDescent="0.25">
      <c r="A2780" s="37"/>
      <c r="B2780" s="37"/>
    </row>
    <row r="2781" spans="1:2" x14ac:dyDescent="0.25">
      <c r="A2781" s="37"/>
      <c r="B2781" s="37"/>
    </row>
    <row r="2782" spans="1:2" x14ac:dyDescent="0.25">
      <c r="A2782" s="37"/>
      <c r="B2782" s="37"/>
    </row>
    <row r="2783" spans="1:2" x14ac:dyDescent="0.25">
      <c r="A2783" s="37"/>
      <c r="B2783" s="37"/>
    </row>
    <row r="2784" spans="1:2" x14ac:dyDescent="0.25">
      <c r="A2784" s="37"/>
      <c r="B2784" s="37"/>
    </row>
    <row r="2785" spans="1:2" x14ac:dyDescent="0.25">
      <c r="A2785" s="37"/>
      <c r="B2785" s="37"/>
    </row>
    <row r="2786" spans="1:2" x14ac:dyDescent="0.25">
      <c r="A2786" s="37"/>
      <c r="B2786" s="37"/>
    </row>
    <row r="2787" spans="1:2" x14ac:dyDescent="0.25">
      <c r="A2787" s="37"/>
      <c r="B2787" s="37"/>
    </row>
    <row r="2788" spans="1:2" x14ac:dyDescent="0.25">
      <c r="A2788" s="37"/>
      <c r="B2788" s="37"/>
    </row>
    <row r="2789" spans="1:2" x14ac:dyDescent="0.25">
      <c r="A2789" s="37"/>
      <c r="B2789" s="37"/>
    </row>
    <row r="2790" spans="1:2" x14ac:dyDescent="0.25">
      <c r="A2790" s="37"/>
      <c r="B2790" s="37"/>
    </row>
    <row r="2791" spans="1:2" x14ac:dyDescent="0.25">
      <c r="A2791" s="37"/>
      <c r="B2791" s="37"/>
    </row>
    <row r="2792" spans="1:2" x14ac:dyDescent="0.25">
      <c r="A2792" s="37"/>
      <c r="B2792" s="37"/>
    </row>
    <row r="2793" spans="1:2" x14ac:dyDescent="0.25">
      <c r="A2793" s="37"/>
      <c r="B2793" s="37"/>
    </row>
    <row r="2794" spans="1:2" x14ac:dyDescent="0.25">
      <c r="A2794" s="37"/>
      <c r="B2794" s="37"/>
    </row>
    <row r="2795" spans="1:2" x14ac:dyDescent="0.25">
      <c r="A2795" s="37"/>
      <c r="B2795" s="37"/>
    </row>
    <row r="2796" spans="1:2" x14ac:dyDescent="0.25">
      <c r="A2796" s="37"/>
      <c r="B2796" s="37"/>
    </row>
    <row r="2797" spans="1:2" x14ac:dyDescent="0.25">
      <c r="A2797" s="37"/>
      <c r="B2797" s="37"/>
    </row>
    <row r="2798" spans="1:2" x14ac:dyDescent="0.25">
      <c r="A2798" s="37"/>
      <c r="B2798" s="37"/>
    </row>
    <row r="2799" spans="1:2" x14ac:dyDescent="0.25">
      <c r="A2799" s="37"/>
      <c r="B2799" s="37"/>
    </row>
    <row r="2800" spans="1:2" x14ac:dyDescent="0.25">
      <c r="A2800" s="37"/>
      <c r="B2800" s="37"/>
    </row>
    <row r="2801" spans="1:2" x14ac:dyDescent="0.25">
      <c r="A2801" s="37"/>
      <c r="B2801" s="37"/>
    </row>
    <row r="2802" spans="1:2" x14ac:dyDescent="0.25">
      <c r="A2802" s="37"/>
      <c r="B2802" s="37"/>
    </row>
    <row r="2803" spans="1:2" x14ac:dyDescent="0.25">
      <c r="A2803" s="37"/>
      <c r="B2803" s="37"/>
    </row>
    <row r="2804" spans="1:2" x14ac:dyDescent="0.25">
      <c r="A2804" s="37"/>
      <c r="B2804" s="37"/>
    </row>
    <row r="2805" spans="1:2" x14ac:dyDescent="0.25">
      <c r="A2805" s="37"/>
      <c r="B2805" s="37"/>
    </row>
    <row r="2806" spans="1:2" x14ac:dyDescent="0.25">
      <c r="A2806" s="37"/>
      <c r="B2806" s="37"/>
    </row>
    <row r="2807" spans="1:2" x14ac:dyDescent="0.25">
      <c r="A2807" s="37"/>
      <c r="B2807" s="37"/>
    </row>
    <row r="2808" spans="1:2" x14ac:dyDescent="0.25">
      <c r="A2808" s="37"/>
      <c r="B2808" s="37"/>
    </row>
    <row r="2809" spans="1:2" x14ac:dyDescent="0.25">
      <c r="A2809" s="37"/>
      <c r="B2809" s="37"/>
    </row>
    <row r="2810" spans="1:2" x14ac:dyDescent="0.25">
      <c r="A2810" s="37"/>
      <c r="B2810" s="37"/>
    </row>
    <row r="2811" spans="1:2" x14ac:dyDescent="0.25">
      <c r="A2811" s="37"/>
      <c r="B2811" s="37"/>
    </row>
    <row r="2812" spans="1:2" x14ac:dyDescent="0.25">
      <c r="A2812" s="37"/>
      <c r="B2812" s="37"/>
    </row>
    <row r="2813" spans="1:2" x14ac:dyDescent="0.25">
      <c r="A2813" s="37"/>
      <c r="B2813" s="37"/>
    </row>
    <row r="2814" spans="1:2" x14ac:dyDescent="0.25">
      <c r="A2814" s="37"/>
      <c r="B2814" s="37"/>
    </row>
    <row r="2815" spans="1:2" x14ac:dyDescent="0.25">
      <c r="A2815" s="37"/>
      <c r="B2815" s="37"/>
    </row>
    <row r="2816" spans="1:2" x14ac:dyDescent="0.25">
      <c r="A2816" s="37"/>
      <c r="B2816" s="37"/>
    </row>
    <row r="2817" spans="1:2" x14ac:dyDescent="0.25">
      <c r="A2817" s="37"/>
      <c r="B2817" s="37"/>
    </row>
    <row r="2818" spans="1:2" x14ac:dyDescent="0.25">
      <c r="A2818" s="37"/>
      <c r="B2818" s="37"/>
    </row>
    <row r="2819" spans="1:2" x14ac:dyDescent="0.25">
      <c r="A2819" s="37"/>
      <c r="B2819" s="37"/>
    </row>
    <row r="2820" spans="1:2" x14ac:dyDescent="0.25">
      <c r="A2820" s="37"/>
      <c r="B2820" s="37"/>
    </row>
    <row r="2821" spans="1:2" x14ac:dyDescent="0.25">
      <c r="A2821" s="37"/>
      <c r="B2821" s="37"/>
    </row>
    <row r="2822" spans="1:2" x14ac:dyDescent="0.25">
      <c r="A2822" s="37"/>
      <c r="B2822" s="37"/>
    </row>
    <row r="2823" spans="1:2" x14ac:dyDescent="0.25">
      <c r="A2823" s="37"/>
      <c r="B2823" s="37"/>
    </row>
    <row r="2824" spans="1:2" x14ac:dyDescent="0.25">
      <c r="A2824" s="37"/>
      <c r="B2824" s="37"/>
    </row>
    <row r="2825" spans="1:2" x14ac:dyDescent="0.25">
      <c r="A2825" s="37"/>
      <c r="B2825" s="37"/>
    </row>
    <row r="2826" spans="1:2" x14ac:dyDescent="0.25">
      <c r="A2826" s="37"/>
      <c r="B2826" s="37"/>
    </row>
    <row r="2827" spans="1:2" x14ac:dyDescent="0.25">
      <c r="A2827" s="37"/>
      <c r="B2827" s="37"/>
    </row>
    <row r="2828" spans="1:2" x14ac:dyDescent="0.25">
      <c r="A2828" s="37"/>
      <c r="B2828" s="37"/>
    </row>
    <row r="2829" spans="1:2" x14ac:dyDescent="0.25">
      <c r="A2829" s="37"/>
      <c r="B2829" s="37"/>
    </row>
    <row r="2830" spans="1:2" x14ac:dyDescent="0.25">
      <c r="A2830" s="37"/>
      <c r="B2830" s="37"/>
    </row>
    <row r="2831" spans="1:2" x14ac:dyDescent="0.25">
      <c r="A2831" s="37"/>
      <c r="B2831" s="37"/>
    </row>
    <row r="2832" spans="1:2" x14ac:dyDescent="0.25">
      <c r="A2832" s="37"/>
      <c r="B2832" s="37"/>
    </row>
    <row r="2833" spans="1:2" x14ac:dyDescent="0.25">
      <c r="A2833" s="37"/>
      <c r="B2833" s="37"/>
    </row>
    <row r="2834" spans="1:2" x14ac:dyDescent="0.25">
      <c r="A2834" s="37"/>
      <c r="B2834" s="37"/>
    </row>
    <row r="2835" spans="1:2" x14ac:dyDescent="0.25">
      <c r="A2835" s="37"/>
      <c r="B2835" s="37"/>
    </row>
    <row r="2836" spans="1:2" x14ac:dyDescent="0.25">
      <c r="A2836" s="37"/>
      <c r="B2836" s="37"/>
    </row>
    <row r="2837" spans="1:2" x14ac:dyDescent="0.25">
      <c r="A2837" s="37"/>
      <c r="B2837" s="37"/>
    </row>
    <row r="2838" spans="1:2" x14ac:dyDescent="0.25">
      <c r="A2838" s="37"/>
      <c r="B2838" s="37"/>
    </row>
    <row r="2839" spans="1:2" x14ac:dyDescent="0.25">
      <c r="A2839" s="37"/>
      <c r="B2839" s="37"/>
    </row>
    <row r="2840" spans="1:2" x14ac:dyDescent="0.25">
      <c r="A2840" s="37"/>
      <c r="B2840" s="37"/>
    </row>
    <row r="2841" spans="1:2" x14ac:dyDescent="0.25">
      <c r="A2841" s="37"/>
      <c r="B2841" s="37"/>
    </row>
    <row r="2842" spans="1:2" x14ac:dyDescent="0.25">
      <c r="A2842" s="37"/>
      <c r="B2842" s="37"/>
    </row>
    <row r="2843" spans="1:2" x14ac:dyDescent="0.25">
      <c r="A2843" s="37"/>
      <c r="B2843" s="37"/>
    </row>
    <row r="2844" spans="1:2" x14ac:dyDescent="0.25">
      <c r="A2844" s="37"/>
      <c r="B2844" s="37"/>
    </row>
    <row r="2845" spans="1:2" x14ac:dyDescent="0.25">
      <c r="A2845" s="37"/>
      <c r="B2845" s="37"/>
    </row>
    <row r="2846" spans="1:2" x14ac:dyDescent="0.25">
      <c r="A2846" s="37"/>
      <c r="B2846" s="37"/>
    </row>
    <row r="2847" spans="1:2" x14ac:dyDescent="0.25">
      <c r="A2847" s="37"/>
      <c r="B2847" s="37"/>
    </row>
    <row r="2848" spans="1:2" x14ac:dyDescent="0.25">
      <c r="A2848" s="37"/>
      <c r="B2848" s="37"/>
    </row>
    <row r="2849" spans="1:2" x14ac:dyDescent="0.25">
      <c r="A2849" s="37"/>
      <c r="B2849" s="37"/>
    </row>
    <row r="2850" spans="1:2" x14ac:dyDescent="0.25">
      <c r="A2850" s="37"/>
      <c r="B2850" s="37"/>
    </row>
    <row r="2851" spans="1:2" x14ac:dyDescent="0.25">
      <c r="A2851" s="37"/>
      <c r="B2851" s="37"/>
    </row>
    <row r="2852" spans="1:2" x14ac:dyDescent="0.25">
      <c r="A2852" s="37"/>
      <c r="B2852" s="37"/>
    </row>
    <row r="2853" spans="1:2" x14ac:dyDescent="0.25">
      <c r="A2853" s="37"/>
      <c r="B2853" s="37"/>
    </row>
    <row r="2854" spans="1:2" x14ac:dyDescent="0.25">
      <c r="A2854" s="37"/>
      <c r="B2854" s="37"/>
    </row>
    <row r="2855" spans="1:2" x14ac:dyDescent="0.25">
      <c r="A2855" s="37"/>
      <c r="B2855" s="37"/>
    </row>
    <row r="2856" spans="1:2" x14ac:dyDescent="0.25">
      <c r="A2856" s="37"/>
      <c r="B2856" s="37"/>
    </row>
    <row r="2857" spans="1:2" x14ac:dyDescent="0.25">
      <c r="A2857" s="37"/>
      <c r="B2857" s="37"/>
    </row>
    <row r="2858" spans="1:2" x14ac:dyDescent="0.25">
      <c r="A2858" s="37"/>
      <c r="B2858" s="37"/>
    </row>
    <row r="2859" spans="1:2" x14ac:dyDescent="0.25">
      <c r="A2859" s="37"/>
      <c r="B2859" s="37"/>
    </row>
    <row r="2860" spans="1:2" x14ac:dyDescent="0.25">
      <c r="A2860" s="37"/>
      <c r="B2860" s="37"/>
    </row>
    <row r="2861" spans="1:2" x14ac:dyDescent="0.25">
      <c r="A2861" s="37"/>
      <c r="B2861" s="37"/>
    </row>
    <row r="2862" spans="1:2" x14ac:dyDescent="0.25">
      <c r="A2862" s="37"/>
      <c r="B2862" s="37"/>
    </row>
    <row r="2863" spans="1:2" x14ac:dyDescent="0.25">
      <c r="A2863" s="37"/>
      <c r="B2863" s="37"/>
    </row>
    <row r="2864" spans="1:2" x14ac:dyDescent="0.25">
      <c r="A2864" s="37"/>
      <c r="B2864" s="37"/>
    </row>
    <row r="2865" spans="1:2" x14ac:dyDescent="0.25">
      <c r="A2865" s="37"/>
      <c r="B2865" s="37"/>
    </row>
    <row r="2866" spans="1:2" x14ac:dyDescent="0.25">
      <c r="A2866" s="37"/>
      <c r="B2866" s="37"/>
    </row>
    <row r="2867" spans="1:2" x14ac:dyDescent="0.25">
      <c r="A2867" s="37"/>
      <c r="B2867" s="37"/>
    </row>
    <row r="2868" spans="1:2" x14ac:dyDescent="0.25">
      <c r="A2868" s="37"/>
      <c r="B2868" s="37"/>
    </row>
    <row r="2869" spans="1:2" x14ac:dyDescent="0.25">
      <c r="A2869" s="37"/>
      <c r="B2869" s="37"/>
    </row>
    <row r="2870" spans="1:2" x14ac:dyDescent="0.25">
      <c r="A2870" s="37"/>
      <c r="B2870" s="37"/>
    </row>
    <row r="2871" spans="1:2" x14ac:dyDescent="0.25">
      <c r="A2871" s="37"/>
      <c r="B2871" s="37"/>
    </row>
    <row r="2872" spans="1:2" x14ac:dyDescent="0.25">
      <c r="A2872" s="37"/>
      <c r="B2872" s="37"/>
    </row>
    <row r="2873" spans="1:2" x14ac:dyDescent="0.25">
      <c r="A2873" s="37"/>
      <c r="B2873" s="37"/>
    </row>
    <row r="2874" spans="1:2" x14ac:dyDescent="0.25">
      <c r="A2874" s="37"/>
      <c r="B2874" s="37"/>
    </row>
    <row r="2875" spans="1:2" x14ac:dyDescent="0.25">
      <c r="A2875" s="37"/>
      <c r="B2875" s="37"/>
    </row>
    <row r="2876" spans="1:2" x14ac:dyDescent="0.25">
      <c r="A2876" s="37"/>
      <c r="B2876" s="37"/>
    </row>
    <row r="2877" spans="1:2" x14ac:dyDescent="0.25">
      <c r="A2877" s="37"/>
      <c r="B2877" s="37"/>
    </row>
    <row r="2878" spans="1:2" x14ac:dyDescent="0.25">
      <c r="A2878" s="37"/>
      <c r="B2878" s="37"/>
    </row>
    <row r="2879" spans="1:2" x14ac:dyDescent="0.25">
      <c r="A2879" s="37"/>
      <c r="B2879" s="37"/>
    </row>
    <row r="2880" spans="1:2" x14ac:dyDescent="0.25">
      <c r="A2880" s="37"/>
      <c r="B2880" s="37"/>
    </row>
    <row r="2881" spans="1:2" x14ac:dyDescent="0.25">
      <c r="A2881" s="37"/>
      <c r="B2881" s="37"/>
    </row>
    <row r="2882" spans="1:2" x14ac:dyDescent="0.25">
      <c r="A2882" s="37"/>
      <c r="B2882" s="37"/>
    </row>
    <row r="2883" spans="1:2" x14ac:dyDescent="0.25">
      <c r="A2883" s="37"/>
      <c r="B2883" s="37"/>
    </row>
    <row r="2884" spans="1:2" x14ac:dyDescent="0.25">
      <c r="A2884" s="37"/>
      <c r="B2884" s="37"/>
    </row>
    <row r="2885" spans="1:2" x14ac:dyDescent="0.25">
      <c r="A2885" s="37"/>
      <c r="B2885" s="37"/>
    </row>
    <row r="2886" spans="1:2" x14ac:dyDescent="0.25">
      <c r="A2886" s="37"/>
      <c r="B2886" s="37"/>
    </row>
    <row r="2887" spans="1:2" x14ac:dyDescent="0.25">
      <c r="A2887" s="37"/>
      <c r="B2887" s="37"/>
    </row>
    <row r="2888" spans="1:2" x14ac:dyDescent="0.25">
      <c r="A2888" s="37"/>
      <c r="B2888" s="37"/>
    </row>
    <row r="2889" spans="1:2" x14ac:dyDescent="0.25">
      <c r="A2889" s="37"/>
      <c r="B2889" s="37"/>
    </row>
    <row r="2890" spans="1:2" x14ac:dyDescent="0.25">
      <c r="A2890" s="37"/>
      <c r="B2890" s="37"/>
    </row>
    <row r="2891" spans="1:2" x14ac:dyDescent="0.25">
      <c r="A2891" s="37"/>
      <c r="B2891" s="37"/>
    </row>
    <row r="2892" spans="1:2" x14ac:dyDescent="0.25">
      <c r="A2892" s="37"/>
      <c r="B2892" s="37"/>
    </row>
    <row r="2893" spans="1:2" x14ac:dyDescent="0.25">
      <c r="A2893" s="37"/>
      <c r="B2893" s="37"/>
    </row>
    <row r="2894" spans="1:2" x14ac:dyDescent="0.25">
      <c r="A2894" s="37"/>
      <c r="B2894" s="37"/>
    </row>
    <row r="2895" spans="1:2" x14ac:dyDescent="0.25">
      <c r="A2895" s="37"/>
      <c r="B2895" s="37"/>
    </row>
    <row r="2896" spans="1:2" x14ac:dyDescent="0.25">
      <c r="A2896" s="37"/>
      <c r="B2896" s="37"/>
    </row>
    <row r="2897" spans="1:2" x14ac:dyDescent="0.25">
      <c r="A2897" s="37"/>
      <c r="B2897" s="37"/>
    </row>
    <row r="2898" spans="1:2" x14ac:dyDescent="0.25">
      <c r="A2898" s="37"/>
      <c r="B2898" s="37"/>
    </row>
    <row r="2899" spans="1:2" x14ac:dyDescent="0.25">
      <c r="A2899" s="37"/>
      <c r="B2899" s="37"/>
    </row>
    <row r="2900" spans="1:2" x14ac:dyDescent="0.25">
      <c r="A2900" s="37"/>
      <c r="B2900" s="37"/>
    </row>
    <row r="2901" spans="1:2" x14ac:dyDescent="0.25">
      <c r="A2901" s="37"/>
      <c r="B2901" s="37"/>
    </row>
    <row r="2902" spans="1:2" x14ac:dyDescent="0.25">
      <c r="A2902" s="37"/>
      <c r="B2902" s="37"/>
    </row>
    <row r="2903" spans="1:2" x14ac:dyDescent="0.25">
      <c r="A2903" s="37"/>
      <c r="B2903" s="37"/>
    </row>
    <row r="2904" spans="1:2" x14ac:dyDescent="0.25">
      <c r="A2904" s="37"/>
      <c r="B2904" s="37"/>
    </row>
    <row r="2905" spans="1:2" x14ac:dyDescent="0.25">
      <c r="A2905" s="37"/>
      <c r="B2905" s="37"/>
    </row>
    <row r="2906" spans="1:2" x14ac:dyDescent="0.25">
      <c r="A2906" s="37"/>
      <c r="B2906" s="37"/>
    </row>
    <row r="2907" spans="1:2" x14ac:dyDescent="0.25">
      <c r="A2907" s="37"/>
      <c r="B2907" s="37"/>
    </row>
    <row r="2908" spans="1:2" x14ac:dyDescent="0.25">
      <c r="A2908" s="37"/>
      <c r="B2908" s="37"/>
    </row>
    <row r="2909" spans="1:2" x14ac:dyDescent="0.25">
      <c r="A2909" s="37"/>
      <c r="B2909" s="37"/>
    </row>
    <row r="2910" spans="1:2" x14ac:dyDescent="0.25">
      <c r="A2910" s="37"/>
      <c r="B2910" s="37"/>
    </row>
    <row r="2911" spans="1:2" x14ac:dyDescent="0.25">
      <c r="A2911" s="37"/>
      <c r="B2911" s="37"/>
    </row>
    <row r="2912" spans="1:2" x14ac:dyDescent="0.25">
      <c r="A2912" s="37"/>
      <c r="B2912" s="37"/>
    </row>
    <row r="2913" spans="1:2" x14ac:dyDescent="0.25">
      <c r="A2913" s="37"/>
      <c r="B2913" s="37"/>
    </row>
    <row r="2914" spans="1:2" x14ac:dyDescent="0.25">
      <c r="A2914" s="37"/>
      <c r="B2914" s="37"/>
    </row>
    <row r="2915" spans="1:2" x14ac:dyDescent="0.25">
      <c r="A2915" s="37"/>
      <c r="B2915" s="37"/>
    </row>
    <row r="2916" spans="1:2" x14ac:dyDescent="0.25">
      <c r="A2916" s="37"/>
      <c r="B2916" s="37"/>
    </row>
    <row r="2917" spans="1:2" x14ac:dyDescent="0.25">
      <c r="A2917" s="37"/>
      <c r="B2917" s="37"/>
    </row>
    <row r="2918" spans="1:2" x14ac:dyDescent="0.25">
      <c r="A2918" s="37"/>
      <c r="B2918" s="37"/>
    </row>
    <row r="2919" spans="1:2" x14ac:dyDescent="0.25">
      <c r="A2919" s="37"/>
      <c r="B2919" s="37"/>
    </row>
    <row r="2920" spans="1:2" x14ac:dyDescent="0.25">
      <c r="A2920" s="37"/>
      <c r="B2920" s="37"/>
    </row>
    <row r="2921" spans="1:2" x14ac:dyDescent="0.25">
      <c r="A2921" s="37"/>
      <c r="B2921" s="37"/>
    </row>
    <row r="2922" spans="1:2" x14ac:dyDescent="0.25">
      <c r="A2922" s="37"/>
      <c r="B2922" s="37"/>
    </row>
    <row r="2923" spans="1:2" x14ac:dyDescent="0.25">
      <c r="A2923" s="37"/>
      <c r="B2923" s="37"/>
    </row>
    <row r="2924" spans="1:2" x14ac:dyDescent="0.25">
      <c r="A2924" s="37"/>
      <c r="B2924" s="37"/>
    </row>
    <row r="2925" spans="1:2" x14ac:dyDescent="0.25">
      <c r="A2925" s="37"/>
      <c r="B2925" s="37"/>
    </row>
    <row r="2926" spans="1:2" x14ac:dyDescent="0.25">
      <c r="A2926" s="37"/>
      <c r="B2926" s="37"/>
    </row>
    <row r="2927" spans="1:2" x14ac:dyDescent="0.25">
      <c r="A2927" s="37"/>
      <c r="B2927" s="37"/>
    </row>
    <row r="2928" spans="1:2" x14ac:dyDescent="0.25">
      <c r="A2928" s="37"/>
      <c r="B2928" s="37"/>
    </row>
    <row r="2929" spans="1:2" x14ac:dyDescent="0.25">
      <c r="A2929" s="37"/>
      <c r="B2929" s="37"/>
    </row>
    <row r="2930" spans="1:2" x14ac:dyDescent="0.25">
      <c r="A2930" s="37"/>
      <c r="B2930" s="37"/>
    </row>
    <row r="2931" spans="1:2" x14ac:dyDescent="0.25">
      <c r="A2931" s="37"/>
      <c r="B2931" s="37"/>
    </row>
    <row r="2932" spans="1:2" x14ac:dyDescent="0.25">
      <c r="A2932" s="37"/>
      <c r="B2932" s="37"/>
    </row>
    <row r="2933" spans="1:2" x14ac:dyDescent="0.25">
      <c r="A2933" s="37"/>
      <c r="B2933" s="37"/>
    </row>
    <row r="2934" spans="1:2" x14ac:dyDescent="0.25">
      <c r="A2934" s="37"/>
      <c r="B2934" s="37"/>
    </row>
    <row r="2935" spans="1:2" x14ac:dyDescent="0.25">
      <c r="A2935" s="37"/>
      <c r="B2935" s="37"/>
    </row>
    <row r="2936" spans="1:2" x14ac:dyDescent="0.25">
      <c r="A2936" s="37"/>
      <c r="B2936" s="37"/>
    </row>
    <row r="2937" spans="1:2" x14ac:dyDescent="0.25">
      <c r="A2937" s="37"/>
      <c r="B2937" s="37"/>
    </row>
    <row r="2938" spans="1:2" x14ac:dyDescent="0.25">
      <c r="A2938" s="37"/>
      <c r="B2938" s="37"/>
    </row>
    <row r="2939" spans="1:2" x14ac:dyDescent="0.25">
      <c r="A2939" s="37"/>
      <c r="B2939" s="37"/>
    </row>
    <row r="2940" spans="1:2" x14ac:dyDescent="0.25">
      <c r="A2940" s="37"/>
      <c r="B2940" s="37"/>
    </row>
    <row r="2941" spans="1:2" x14ac:dyDescent="0.25">
      <c r="A2941" s="37"/>
      <c r="B2941" s="37"/>
    </row>
    <row r="2942" spans="1:2" x14ac:dyDescent="0.25">
      <c r="A2942" s="37"/>
      <c r="B2942" s="37"/>
    </row>
    <row r="2943" spans="1:2" x14ac:dyDescent="0.25">
      <c r="A2943" s="37"/>
      <c r="B2943" s="37"/>
    </row>
    <row r="2944" spans="1:2" x14ac:dyDescent="0.25">
      <c r="A2944" s="37"/>
      <c r="B2944" s="37"/>
    </row>
    <row r="2945" spans="1:2" x14ac:dyDescent="0.25">
      <c r="A2945" s="37"/>
      <c r="B2945" s="37"/>
    </row>
    <row r="2946" spans="1:2" x14ac:dyDescent="0.25">
      <c r="A2946" s="37"/>
      <c r="B2946" s="37"/>
    </row>
    <row r="2947" spans="1:2" x14ac:dyDescent="0.25">
      <c r="A2947" s="37"/>
      <c r="B2947" s="37"/>
    </row>
    <row r="2948" spans="1:2" x14ac:dyDescent="0.25">
      <c r="A2948" s="37"/>
      <c r="B2948" s="37"/>
    </row>
    <row r="2949" spans="1:2" x14ac:dyDescent="0.25">
      <c r="A2949" s="37"/>
      <c r="B2949" s="37"/>
    </row>
    <row r="2950" spans="1:2" x14ac:dyDescent="0.25">
      <c r="A2950" s="37"/>
      <c r="B2950" s="37"/>
    </row>
    <row r="2951" spans="1:2" x14ac:dyDescent="0.25">
      <c r="A2951" s="37"/>
      <c r="B2951" s="37"/>
    </row>
    <row r="2952" spans="1:2" x14ac:dyDescent="0.25">
      <c r="A2952" s="37"/>
      <c r="B2952" s="37"/>
    </row>
    <row r="2953" spans="1:2" x14ac:dyDescent="0.25">
      <c r="A2953" s="37"/>
      <c r="B2953" s="37"/>
    </row>
    <row r="2954" spans="1:2" x14ac:dyDescent="0.25">
      <c r="A2954" s="37"/>
      <c r="B2954" s="37"/>
    </row>
    <row r="2955" spans="1:2" x14ac:dyDescent="0.25">
      <c r="A2955" s="37"/>
      <c r="B2955" s="37"/>
    </row>
    <row r="2956" spans="1:2" x14ac:dyDescent="0.25">
      <c r="A2956" s="37"/>
      <c r="B2956" s="37"/>
    </row>
    <row r="2957" spans="1:2" x14ac:dyDescent="0.25">
      <c r="A2957" s="37"/>
      <c r="B2957" s="37"/>
    </row>
    <row r="2958" spans="1:2" x14ac:dyDescent="0.25">
      <c r="A2958" s="37"/>
      <c r="B2958" s="37"/>
    </row>
    <row r="2959" spans="1:2" x14ac:dyDescent="0.25">
      <c r="A2959" s="37"/>
      <c r="B2959" s="37"/>
    </row>
    <row r="2960" spans="1:2" x14ac:dyDescent="0.25">
      <c r="A2960" s="37"/>
      <c r="B2960" s="37"/>
    </row>
    <row r="2961" spans="1:2" x14ac:dyDescent="0.25">
      <c r="A2961" s="37"/>
      <c r="B2961" s="37"/>
    </row>
    <row r="2962" spans="1:2" x14ac:dyDescent="0.25">
      <c r="A2962" s="37"/>
      <c r="B2962" s="37"/>
    </row>
    <row r="2963" spans="1:2" x14ac:dyDescent="0.25">
      <c r="A2963" s="37"/>
      <c r="B2963" s="37"/>
    </row>
    <row r="2964" spans="1:2" x14ac:dyDescent="0.25">
      <c r="A2964" s="37"/>
      <c r="B2964" s="37"/>
    </row>
    <row r="2965" spans="1:2" x14ac:dyDescent="0.25">
      <c r="A2965" s="37"/>
      <c r="B2965" s="37"/>
    </row>
    <row r="2966" spans="1:2" x14ac:dyDescent="0.25">
      <c r="A2966" s="37"/>
      <c r="B2966" s="37"/>
    </row>
    <row r="2967" spans="1:2" x14ac:dyDescent="0.25">
      <c r="A2967" s="37"/>
      <c r="B2967" s="37"/>
    </row>
    <row r="2968" spans="1:2" x14ac:dyDescent="0.25">
      <c r="A2968" s="37"/>
      <c r="B2968" s="37"/>
    </row>
    <row r="2969" spans="1:2" x14ac:dyDescent="0.25">
      <c r="A2969" s="37"/>
      <c r="B2969" s="37"/>
    </row>
    <row r="2970" spans="1:2" x14ac:dyDescent="0.25">
      <c r="A2970" s="37"/>
      <c r="B2970" s="37"/>
    </row>
    <row r="2971" spans="1:2" x14ac:dyDescent="0.25">
      <c r="A2971" s="37"/>
      <c r="B2971" s="37"/>
    </row>
    <row r="2972" spans="1:2" x14ac:dyDescent="0.25">
      <c r="A2972" s="37"/>
      <c r="B2972" s="37"/>
    </row>
    <row r="2973" spans="1:2" x14ac:dyDescent="0.25">
      <c r="A2973" s="37"/>
      <c r="B2973" s="37"/>
    </row>
    <row r="2974" spans="1:2" x14ac:dyDescent="0.25">
      <c r="A2974" s="37"/>
      <c r="B2974" s="37"/>
    </row>
    <row r="2975" spans="1:2" x14ac:dyDescent="0.25">
      <c r="A2975" s="37"/>
      <c r="B2975" s="37"/>
    </row>
    <row r="2976" spans="1:2" x14ac:dyDescent="0.25">
      <c r="A2976" s="37"/>
      <c r="B2976" s="37"/>
    </row>
    <row r="2977" spans="1:2" x14ac:dyDescent="0.25">
      <c r="A2977" s="37"/>
      <c r="B2977" s="37"/>
    </row>
    <row r="2978" spans="1:2" x14ac:dyDescent="0.25">
      <c r="A2978" s="37"/>
      <c r="B2978" s="37"/>
    </row>
    <row r="2979" spans="1:2" x14ac:dyDescent="0.25">
      <c r="A2979" s="37"/>
      <c r="B2979" s="37"/>
    </row>
    <row r="2980" spans="1:2" x14ac:dyDescent="0.25">
      <c r="A2980" s="37"/>
      <c r="B2980" s="37"/>
    </row>
    <row r="2981" spans="1:2" x14ac:dyDescent="0.25">
      <c r="A2981" s="37"/>
      <c r="B2981" s="37"/>
    </row>
    <row r="2982" spans="1:2" x14ac:dyDescent="0.25">
      <c r="A2982" s="37"/>
      <c r="B2982" s="37"/>
    </row>
    <row r="2983" spans="1:2" x14ac:dyDescent="0.25">
      <c r="A2983" s="37"/>
      <c r="B2983" s="37"/>
    </row>
    <row r="2984" spans="1:2" x14ac:dyDescent="0.25">
      <c r="A2984" s="37"/>
      <c r="B2984" s="37"/>
    </row>
    <row r="2985" spans="1:2" x14ac:dyDescent="0.25">
      <c r="A2985" s="37"/>
      <c r="B2985" s="37"/>
    </row>
    <row r="2986" spans="1:2" x14ac:dyDescent="0.25">
      <c r="A2986" s="37"/>
      <c r="B2986" s="37"/>
    </row>
    <row r="2987" spans="1:2" x14ac:dyDescent="0.25">
      <c r="A2987" s="37"/>
      <c r="B2987" s="37"/>
    </row>
    <row r="2988" spans="1:2" x14ac:dyDescent="0.25">
      <c r="A2988" s="37"/>
      <c r="B2988" s="37"/>
    </row>
    <row r="2989" spans="1:2" x14ac:dyDescent="0.25">
      <c r="A2989" s="37"/>
      <c r="B2989" s="37"/>
    </row>
    <row r="2990" spans="1:2" x14ac:dyDescent="0.25">
      <c r="A2990" s="37"/>
      <c r="B2990" s="37"/>
    </row>
    <row r="2991" spans="1:2" x14ac:dyDescent="0.25">
      <c r="A2991" s="37"/>
      <c r="B2991" s="37"/>
    </row>
    <row r="2992" spans="1:2" x14ac:dyDescent="0.25">
      <c r="A2992" s="37"/>
      <c r="B2992" s="37"/>
    </row>
    <row r="2993" spans="1:2" x14ac:dyDescent="0.25">
      <c r="A2993" s="37"/>
      <c r="B2993" s="37"/>
    </row>
    <row r="2994" spans="1:2" x14ac:dyDescent="0.25">
      <c r="A2994" s="37"/>
      <c r="B2994" s="37"/>
    </row>
    <row r="2995" spans="1:2" x14ac:dyDescent="0.25">
      <c r="A2995" s="37"/>
      <c r="B2995" s="37"/>
    </row>
    <row r="2996" spans="1:2" x14ac:dyDescent="0.25">
      <c r="A2996" s="37"/>
      <c r="B2996" s="37"/>
    </row>
    <row r="2997" spans="1:2" x14ac:dyDescent="0.25">
      <c r="A2997" s="37"/>
      <c r="B2997" s="37"/>
    </row>
    <row r="2998" spans="1:2" x14ac:dyDescent="0.25">
      <c r="A2998" s="37"/>
      <c r="B2998" s="37"/>
    </row>
    <row r="2999" spans="1:2" x14ac:dyDescent="0.25">
      <c r="A2999" s="37"/>
      <c r="B2999" s="37"/>
    </row>
    <row r="3000" spans="1:2" x14ac:dyDescent="0.25">
      <c r="A3000" s="37"/>
      <c r="B3000" s="37"/>
    </row>
    <row r="3001" spans="1:2" x14ac:dyDescent="0.25">
      <c r="A3001" s="37"/>
      <c r="B3001" s="37"/>
    </row>
    <row r="3002" spans="1:2" x14ac:dyDescent="0.25">
      <c r="A3002" s="37"/>
      <c r="B3002" s="37"/>
    </row>
    <row r="3003" spans="1:2" x14ac:dyDescent="0.25">
      <c r="A3003" s="37"/>
      <c r="B3003" s="37"/>
    </row>
    <row r="3004" spans="1:2" x14ac:dyDescent="0.25">
      <c r="A3004" s="37"/>
      <c r="B3004" s="37"/>
    </row>
    <row r="3005" spans="1:2" x14ac:dyDescent="0.25">
      <c r="A3005" s="37"/>
      <c r="B3005" s="37"/>
    </row>
    <row r="3006" spans="1:2" x14ac:dyDescent="0.25">
      <c r="A3006" s="37"/>
      <c r="B3006" s="37"/>
    </row>
    <row r="3007" spans="1:2" x14ac:dyDescent="0.25">
      <c r="A3007" s="37"/>
      <c r="B3007" s="37"/>
    </row>
    <row r="3008" spans="1:2" x14ac:dyDescent="0.25">
      <c r="A3008" s="37"/>
      <c r="B3008" s="37"/>
    </row>
    <row r="3009" spans="1:2" x14ac:dyDescent="0.25">
      <c r="A3009" s="37"/>
      <c r="B3009" s="37"/>
    </row>
    <row r="3010" spans="1:2" x14ac:dyDescent="0.25">
      <c r="A3010" s="37"/>
      <c r="B3010" s="37"/>
    </row>
    <row r="3011" spans="1:2" x14ac:dyDescent="0.25">
      <c r="A3011" s="37"/>
      <c r="B3011" s="37"/>
    </row>
    <row r="3012" spans="1:2" x14ac:dyDescent="0.25">
      <c r="A3012" s="37"/>
      <c r="B3012" s="37"/>
    </row>
    <row r="3013" spans="1:2" x14ac:dyDescent="0.25">
      <c r="A3013" s="37"/>
      <c r="B3013" s="37"/>
    </row>
    <row r="3014" spans="1:2" x14ac:dyDescent="0.25">
      <c r="A3014" s="37"/>
      <c r="B3014" s="37"/>
    </row>
    <row r="3015" spans="1:2" x14ac:dyDescent="0.25">
      <c r="A3015" s="37"/>
      <c r="B3015" s="37"/>
    </row>
    <row r="3016" spans="1:2" x14ac:dyDescent="0.25">
      <c r="A3016" s="37"/>
      <c r="B3016" s="37"/>
    </row>
    <row r="3017" spans="1:2" x14ac:dyDescent="0.25">
      <c r="A3017" s="37"/>
      <c r="B3017" s="37"/>
    </row>
    <row r="3018" spans="1:2" x14ac:dyDescent="0.25">
      <c r="A3018" s="37"/>
      <c r="B3018" s="37"/>
    </row>
    <row r="3019" spans="1:2" x14ac:dyDescent="0.25">
      <c r="A3019" s="37"/>
      <c r="B3019" s="37"/>
    </row>
    <row r="3020" spans="1:2" x14ac:dyDescent="0.25">
      <c r="A3020" s="37"/>
      <c r="B3020" s="37"/>
    </row>
    <row r="3021" spans="1:2" x14ac:dyDescent="0.25">
      <c r="A3021" s="37"/>
      <c r="B3021" s="37"/>
    </row>
    <row r="3022" spans="1:2" x14ac:dyDescent="0.25">
      <c r="A3022" s="37"/>
      <c r="B3022" s="37"/>
    </row>
    <row r="3023" spans="1:2" x14ac:dyDescent="0.25">
      <c r="A3023" s="37"/>
      <c r="B3023" s="37"/>
    </row>
    <row r="3024" spans="1:2" x14ac:dyDescent="0.25">
      <c r="A3024" s="37"/>
      <c r="B3024" s="37"/>
    </row>
    <row r="3025" spans="1:2" x14ac:dyDescent="0.25">
      <c r="A3025" s="37"/>
      <c r="B3025" s="37"/>
    </row>
    <row r="3026" spans="1:2" x14ac:dyDescent="0.25">
      <c r="A3026" s="37"/>
      <c r="B3026" s="37"/>
    </row>
    <row r="3027" spans="1:2" x14ac:dyDescent="0.25">
      <c r="A3027" s="37"/>
      <c r="B3027" s="37"/>
    </row>
    <row r="3028" spans="1:2" x14ac:dyDescent="0.25">
      <c r="A3028" s="37"/>
      <c r="B3028" s="37"/>
    </row>
    <row r="3029" spans="1:2" x14ac:dyDescent="0.25">
      <c r="A3029" s="37"/>
      <c r="B3029" s="37"/>
    </row>
    <row r="3030" spans="1:2" x14ac:dyDescent="0.25">
      <c r="A3030" s="37"/>
      <c r="B3030" s="37"/>
    </row>
    <row r="3031" spans="1:2" x14ac:dyDescent="0.25">
      <c r="A3031" s="37"/>
      <c r="B3031" s="37"/>
    </row>
    <row r="3032" spans="1:2" x14ac:dyDescent="0.25">
      <c r="A3032" s="37"/>
      <c r="B3032" s="37"/>
    </row>
    <row r="3033" spans="1:2" x14ac:dyDescent="0.25">
      <c r="A3033" s="37"/>
      <c r="B3033" s="37"/>
    </row>
    <row r="3034" spans="1:2" x14ac:dyDescent="0.25">
      <c r="A3034" s="37"/>
      <c r="B3034" s="37"/>
    </row>
    <row r="3035" spans="1:2" x14ac:dyDescent="0.25">
      <c r="A3035" s="37"/>
      <c r="B3035" s="37"/>
    </row>
    <row r="3036" spans="1:2" x14ac:dyDescent="0.25">
      <c r="A3036" s="37"/>
      <c r="B3036" s="37"/>
    </row>
    <row r="3037" spans="1:2" x14ac:dyDescent="0.25">
      <c r="A3037" s="37"/>
      <c r="B3037" s="37"/>
    </row>
    <row r="3038" spans="1:2" x14ac:dyDescent="0.25">
      <c r="A3038" s="37"/>
      <c r="B3038" s="37"/>
    </row>
    <row r="3039" spans="1:2" x14ac:dyDescent="0.25">
      <c r="A3039" s="37"/>
      <c r="B3039" s="37"/>
    </row>
    <row r="3040" spans="1:2" x14ac:dyDescent="0.25">
      <c r="A3040" s="37"/>
      <c r="B3040" s="37"/>
    </row>
    <row r="3041" spans="1:2" x14ac:dyDescent="0.25">
      <c r="A3041" s="37"/>
      <c r="B3041" s="37"/>
    </row>
    <row r="3042" spans="1:2" x14ac:dyDescent="0.25">
      <c r="A3042" s="37"/>
      <c r="B3042" s="37"/>
    </row>
    <row r="3043" spans="1:2" x14ac:dyDescent="0.25">
      <c r="A3043" s="37"/>
      <c r="B3043" s="37"/>
    </row>
    <row r="3044" spans="1:2" x14ac:dyDescent="0.25">
      <c r="A3044" s="37"/>
      <c r="B3044" s="37"/>
    </row>
    <row r="3045" spans="1:2" x14ac:dyDescent="0.25">
      <c r="A3045" s="37"/>
      <c r="B3045" s="37"/>
    </row>
    <row r="3046" spans="1:2" x14ac:dyDescent="0.25">
      <c r="A3046" s="37"/>
      <c r="B3046" s="37"/>
    </row>
    <row r="3047" spans="1:2" x14ac:dyDescent="0.25">
      <c r="A3047" s="37"/>
      <c r="B3047" s="37"/>
    </row>
    <row r="3048" spans="1:2" x14ac:dyDescent="0.25">
      <c r="A3048" s="37"/>
      <c r="B3048" s="37"/>
    </row>
    <row r="3049" spans="1:2" x14ac:dyDescent="0.25">
      <c r="A3049" s="37"/>
      <c r="B3049" s="37"/>
    </row>
    <row r="3050" spans="1:2" x14ac:dyDescent="0.25">
      <c r="A3050" s="37"/>
      <c r="B3050" s="37"/>
    </row>
    <row r="3051" spans="1:2" x14ac:dyDescent="0.25">
      <c r="A3051" s="37"/>
      <c r="B3051" s="37"/>
    </row>
    <row r="3052" spans="1:2" x14ac:dyDescent="0.25">
      <c r="A3052" s="37"/>
      <c r="B3052" s="37"/>
    </row>
    <row r="3053" spans="1:2" x14ac:dyDescent="0.25">
      <c r="A3053" s="37"/>
      <c r="B3053" s="37"/>
    </row>
    <row r="3054" spans="1:2" x14ac:dyDescent="0.25">
      <c r="A3054" s="37"/>
      <c r="B3054" s="37"/>
    </row>
    <row r="3055" spans="1:2" x14ac:dyDescent="0.25">
      <c r="A3055" s="37"/>
      <c r="B3055" s="37"/>
    </row>
    <row r="3056" spans="1:2" x14ac:dyDescent="0.25">
      <c r="A3056" s="37"/>
      <c r="B3056" s="37"/>
    </row>
    <row r="3057" spans="1:2" x14ac:dyDescent="0.25">
      <c r="A3057" s="37"/>
      <c r="B3057" s="37"/>
    </row>
    <row r="3058" spans="1:2" x14ac:dyDescent="0.25">
      <c r="A3058" s="37"/>
      <c r="B3058" s="37"/>
    </row>
    <row r="3059" spans="1:2" x14ac:dyDescent="0.25">
      <c r="A3059" s="37"/>
      <c r="B3059" s="37"/>
    </row>
    <row r="3060" spans="1:2" x14ac:dyDescent="0.25">
      <c r="A3060" s="37"/>
      <c r="B3060" s="37"/>
    </row>
    <row r="3061" spans="1:2" x14ac:dyDescent="0.25">
      <c r="A3061" s="37"/>
      <c r="B3061" s="37"/>
    </row>
    <row r="3062" spans="1:2" x14ac:dyDescent="0.25">
      <c r="A3062" s="37"/>
      <c r="B3062" s="37"/>
    </row>
    <row r="3063" spans="1:2" x14ac:dyDescent="0.25">
      <c r="A3063" s="37"/>
      <c r="B3063" s="37"/>
    </row>
    <row r="3064" spans="1:2" x14ac:dyDescent="0.25">
      <c r="A3064" s="37"/>
      <c r="B3064" s="37"/>
    </row>
    <row r="3065" spans="1:2" x14ac:dyDescent="0.25">
      <c r="A3065" s="37"/>
      <c r="B3065" s="37"/>
    </row>
    <row r="3066" spans="1:2" x14ac:dyDescent="0.25">
      <c r="A3066" s="37"/>
      <c r="B3066" s="37"/>
    </row>
    <row r="3067" spans="1:2" x14ac:dyDescent="0.25">
      <c r="A3067" s="37"/>
      <c r="B3067" s="37"/>
    </row>
    <row r="3068" spans="1:2" x14ac:dyDescent="0.25">
      <c r="A3068" s="37"/>
      <c r="B3068" s="37"/>
    </row>
    <row r="3069" spans="1:2" x14ac:dyDescent="0.25">
      <c r="A3069" s="37"/>
      <c r="B3069" s="37"/>
    </row>
    <row r="3070" spans="1:2" x14ac:dyDescent="0.25">
      <c r="A3070" s="37"/>
      <c r="B3070" s="37"/>
    </row>
    <row r="3071" spans="1:2" x14ac:dyDescent="0.25">
      <c r="A3071" s="37"/>
      <c r="B3071" s="37"/>
    </row>
    <row r="3072" spans="1:2" x14ac:dyDescent="0.25">
      <c r="A3072" s="37"/>
      <c r="B3072" s="37"/>
    </row>
    <row r="3073" spans="1:2" x14ac:dyDescent="0.25">
      <c r="A3073" s="37"/>
      <c r="B3073" s="37"/>
    </row>
    <row r="3074" spans="1:2" x14ac:dyDescent="0.25">
      <c r="A3074" s="37"/>
      <c r="B3074" s="37"/>
    </row>
    <row r="3075" spans="1:2" x14ac:dyDescent="0.25">
      <c r="A3075" s="37"/>
      <c r="B3075" s="37"/>
    </row>
    <row r="3076" spans="1:2" x14ac:dyDescent="0.25">
      <c r="A3076" s="37"/>
      <c r="B3076" s="37"/>
    </row>
    <row r="3077" spans="1:2" x14ac:dyDescent="0.25">
      <c r="A3077" s="37"/>
      <c r="B3077" s="37"/>
    </row>
    <row r="3078" spans="1:2" x14ac:dyDescent="0.25">
      <c r="A3078" s="37"/>
      <c r="B3078" s="37"/>
    </row>
    <row r="3079" spans="1:2" x14ac:dyDescent="0.25">
      <c r="A3079" s="37"/>
      <c r="B3079" s="37"/>
    </row>
    <row r="3080" spans="1:2" x14ac:dyDescent="0.25">
      <c r="A3080" s="37"/>
      <c r="B3080" s="37"/>
    </row>
    <row r="3081" spans="1:2" x14ac:dyDescent="0.25">
      <c r="A3081" s="37"/>
      <c r="B3081" s="37"/>
    </row>
    <row r="3082" spans="1:2" x14ac:dyDescent="0.25">
      <c r="A3082" s="37"/>
      <c r="B3082" s="37"/>
    </row>
    <row r="3083" spans="1:2" x14ac:dyDescent="0.25">
      <c r="A3083" s="37"/>
      <c r="B3083" s="37"/>
    </row>
    <row r="3084" spans="1:2" x14ac:dyDescent="0.25">
      <c r="A3084" s="37"/>
      <c r="B3084" s="37"/>
    </row>
    <row r="3085" spans="1:2" x14ac:dyDescent="0.25">
      <c r="A3085" s="37"/>
      <c r="B3085" s="37"/>
    </row>
    <row r="3086" spans="1:2" x14ac:dyDescent="0.25">
      <c r="A3086" s="37"/>
      <c r="B3086" s="37"/>
    </row>
    <row r="3087" spans="1:2" x14ac:dyDescent="0.25">
      <c r="A3087" s="37"/>
      <c r="B3087" s="37"/>
    </row>
    <row r="3088" spans="1:2" x14ac:dyDescent="0.25">
      <c r="A3088" s="37"/>
      <c r="B3088" s="37"/>
    </row>
    <row r="3089" spans="1:2" x14ac:dyDescent="0.25">
      <c r="A3089" s="37"/>
      <c r="B3089" s="37"/>
    </row>
    <row r="3090" spans="1:2" x14ac:dyDescent="0.25">
      <c r="A3090" s="37"/>
      <c r="B3090" s="37"/>
    </row>
    <row r="3091" spans="1:2" x14ac:dyDescent="0.25">
      <c r="A3091" s="37"/>
      <c r="B3091" s="37"/>
    </row>
    <row r="3092" spans="1:2" x14ac:dyDescent="0.25">
      <c r="A3092" s="37"/>
      <c r="B3092" s="37"/>
    </row>
    <row r="3093" spans="1:2" x14ac:dyDescent="0.25">
      <c r="A3093" s="37"/>
      <c r="B3093" s="37"/>
    </row>
    <row r="3094" spans="1:2" x14ac:dyDescent="0.25">
      <c r="A3094" s="37"/>
      <c r="B3094" s="37"/>
    </row>
    <row r="3095" spans="1:2" x14ac:dyDescent="0.25">
      <c r="A3095" s="37"/>
      <c r="B3095" s="37"/>
    </row>
    <row r="3096" spans="1:2" x14ac:dyDescent="0.25">
      <c r="A3096" s="37"/>
      <c r="B3096" s="37"/>
    </row>
    <row r="3097" spans="1:2" x14ac:dyDescent="0.25">
      <c r="A3097" s="37"/>
      <c r="B3097" s="37"/>
    </row>
    <row r="3098" spans="1:2" x14ac:dyDescent="0.25">
      <c r="A3098" s="37"/>
      <c r="B3098" s="37"/>
    </row>
    <row r="3099" spans="1:2" x14ac:dyDescent="0.25">
      <c r="A3099" s="37"/>
      <c r="B3099" s="37"/>
    </row>
    <row r="3100" spans="1:2" x14ac:dyDescent="0.25">
      <c r="A3100" s="37"/>
      <c r="B3100" s="37"/>
    </row>
    <row r="3101" spans="1:2" x14ac:dyDescent="0.25">
      <c r="A3101" s="37"/>
      <c r="B3101" s="37"/>
    </row>
    <row r="3102" spans="1:2" x14ac:dyDescent="0.25">
      <c r="A3102" s="37"/>
      <c r="B3102" s="37"/>
    </row>
    <row r="3103" spans="1:2" x14ac:dyDescent="0.25">
      <c r="A3103" s="37"/>
      <c r="B3103" s="37"/>
    </row>
    <row r="3104" spans="1:2" x14ac:dyDescent="0.25">
      <c r="A3104" s="37"/>
      <c r="B3104" s="37"/>
    </row>
    <row r="3105" spans="1:2" x14ac:dyDescent="0.25">
      <c r="A3105" s="37"/>
      <c r="B3105" s="37"/>
    </row>
    <row r="3106" spans="1:2" x14ac:dyDescent="0.25">
      <c r="A3106" s="37"/>
      <c r="B3106" s="37"/>
    </row>
    <row r="3107" spans="1:2" x14ac:dyDescent="0.25">
      <c r="A3107" s="37"/>
      <c r="B3107" s="37"/>
    </row>
    <row r="3108" spans="1:2" x14ac:dyDescent="0.25">
      <c r="A3108" s="37"/>
      <c r="B3108" s="37"/>
    </row>
    <row r="3109" spans="1:2" x14ac:dyDescent="0.25">
      <c r="A3109" s="37"/>
      <c r="B3109" s="37"/>
    </row>
    <row r="3110" spans="1:2" x14ac:dyDescent="0.25">
      <c r="A3110" s="37"/>
      <c r="B3110" s="37"/>
    </row>
    <row r="3111" spans="1:2" x14ac:dyDescent="0.25">
      <c r="A3111" s="37"/>
      <c r="B3111" s="37"/>
    </row>
    <row r="3112" spans="1:2" x14ac:dyDescent="0.25">
      <c r="A3112" s="37"/>
      <c r="B3112" s="37"/>
    </row>
    <row r="3113" spans="1:2" x14ac:dyDescent="0.25">
      <c r="A3113" s="37"/>
      <c r="B3113" s="37"/>
    </row>
    <row r="3114" spans="1:2" x14ac:dyDescent="0.25">
      <c r="A3114" s="37"/>
      <c r="B3114" s="37"/>
    </row>
    <row r="3115" spans="1:2" x14ac:dyDescent="0.25">
      <c r="A3115" s="37"/>
      <c r="B3115" s="37"/>
    </row>
    <row r="3116" spans="1:2" x14ac:dyDescent="0.25">
      <c r="A3116" s="37"/>
      <c r="B3116" s="37"/>
    </row>
    <row r="3117" spans="1:2" x14ac:dyDescent="0.25">
      <c r="A3117" s="37"/>
      <c r="B3117" s="37"/>
    </row>
    <row r="3118" spans="1:2" x14ac:dyDescent="0.25">
      <c r="A3118" s="37"/>
      <c r="B3118" s="37"/>
    </row>
    <row r="3119" spans="1:2" x14ac:dyDescent="0.25">
      <c r="A3119" s="37"/>
      <c r="B3119" s="37"/>
    </row>
    <row r="3120" spans="1:2" x14ac:dyDescent="0.25">
      <c r="A3120" s="37"/>
      <c r="B3120" s="37"/>
    </row>
    <row r="3121" spans="1:2" x14ac:dyDescent="0.25">
      <c r="A3121" s="37"/>
      <c r="B3121" s="37"/>
    </row>
    <row r="3122" spans="1:2" x14ac:dyDescent="0.25">
      <c r="A3122" s="37"/>
      <c r="B3122" s="37"/>
    </row>
    <row r="3123" spans="1:2" x14ac:dyDescent="0.25">
      <c r="A3123" s="37"/>
      <c r="B3123" s="37"/>
    </row>
    <row r="3124" spans="1:2" x14ac:dyDescent="0.25">
      <c r="A3124" s="37"/>
      <c r="B3124" s="37"/>
    </row>
    <row r="3125" spans="1:2" x14ac:dyDescent="0.25">
      <c r="A3125" s="37"/>
      <c r="B3125" s="37"/>
    </row>
    <row r="3126" spans="1:2" x14ac:dyDescent="0.25">
      <c r="A3126" s="37"/>
      <c r="B3126" s="37"/>
    </row>
    <row r="3127" spans="1:2" x14ac:dyDescent="0.25">
      <c r="A3127" s="37"/>
      <c r="B3127" s="37"/>
    </row>
    <row r="3128" spans="1:2" x14ac:dyDescent="0.25">
      <c r="A3128" s="37"/>
      <c r="B3128" s="37"/>
    </row>
    <row r="3129" spans="1:2" x14ac:dyDescent="0.25">
      <c r="A3129" s="37"/>
      <c r="B3129" s="37"/>
    </row>
    <row r="3130" spans="1:2" x14ac:dyDescent="0.25">
      <c r="A3130" s="37"/>
      <c r="B3130" s="37"/>
    </row>
    <row r="3131" spans="1:2" x14ac:dyDescent="0.25">
      <c r="A3131" s="37"/>
      <c r="B3131" s="37"/>
    </row>
    <row r="3132" spans="1:2" x14ac:dyDescent="0.25">
      <c r="A3132" s="37"/>
      <c r="B3132" s="37"/>
    </row>
    <row r="3133" spans="1:2" x14ac:dyDescent="0.25">
      <c r="A3133" s="37"/>
      <c r="B3133" s="37"/>
    </row>
    <row r="3134" spans="1:2" x14ac:dyDescent="0.25">
      <c r="A3134" s="37"/>
      <c r="B3134" s="37"/>
    </row>
    <row r="3135" spans="1:2" x14ac:dyDescent="0.25">
      <c r="A3135" s="37"/>
      <c r="B3135" s="37"/>
    </row>
    <row r="3136" spans="1:2" x14ac:dyDescent="0.25">
      <c r="A3136" s="37"/>
      <c r="B3136" s="37"/>
    </row>
    <row r="3137" spans="1:2" x14ac:dyDescent="0.25">
      <c r="A3137" s="37"/>
      <c r="B3137" s="37"/>
    </row>
    <row r="3138" spans="1:2" x14ac:dyDescent="0.25">
      <c r="A3138" s="37"/>
      <c r="B3138" s="37"/>
    </row>
    <row r="3139" spans="1:2" x14ac:dyDescent="0.25">
      <c r="A3139" s="37"/>
      <c r="B3139" s="37"/>
    </row>
    <row r="3140" spans="1:2" x14ac:dyDescent="0.25">
      <c r="A3140" s="37"/>
      <c r="B3140" s="37"/>
    </row>
    <row r="3141" spans="1:2" x14ac:dyDescent="0.25">
      <c r="A3141" s="37"/>
      <c r="B3141" s="37"/>
    </row>
    <row r="3142" spans="1:2" x14ac:dyDescent="0.25">
      <c r="A3142" s="37"/>
      <c r="B3142" s="37"/>
    </row>
    <row r="3143" spans="1:2" x14ac:dyDescent="0.25">
      <c r="A3143" s="37"/>
      <c r="B3143" s="37"/>
    </row>
    <row r="3144" spans="1:2" x14ac:dyDescent="0.25">
      <c r="A3144" s="37"/>
      <c r="B3144" s="37"/>
    </row>
    <row r="3145" spans="1:2" x14ac:dyDescent="0.25">
      <c r="A3145" s="37"/>
      <c r="B3145" s="37"/>
    </row>
    <row r="3146" spans="1:2" x14ac:dyDescent="0.25">
      <c r="A3146" s="37"/>
      <c r="B3146" s="37"/>
    </row>
    <row r="3147" spans="1:2" x14ac:dyDescent="0.25">
      <c r="A3147" s="37"/>
      <c r="B3147" s="37"/>
    </row>
    <row r="3148" spans="1:2" x14ac:dyDescent="0.25">
      <c r="A3148" s="37"/>
      <c r="B3148" s="37"/>
    </row>
    <row r="3149" spans="1:2" x14ac:dyDescent="0.25">
      <c r="A3149" s="37"/>
      <c r="B3149" s="37"/>
    </row>
    <row r="3150" spans="1:2" x14ac:dyDescent="0.25">
      <c r="A3150" s="37"/>
      <c r="B3150" s="37"/>
    </row>
    <row r="3151" spans="1:2" x14ac:dyDescent="0.25">
      <c r="A3151" s="37"/>
      <c r="B3151" s="37"/>
    </row>
    <row r="3152" spans="1:2" x14ac:dyDescent="0.25">
      <c r="A3152" s="37"/>
      <c r="B3152" s="37"/>
    </row>
    <row r="3153" spans="1:2" x14ac:dyDescent="0.25">
      <c r="A3153" s="37"/>
      <c r="B3153" s="37"/>
    </row>
    <row r="3154" spans="1:2" x14ac:dyDescent="0.25">
      <c r="A3154" s="37"/>
      <c r="B3154" s="37"/>
    </row>
    <row r="3155" spans="1:2" x14ac:dyDescent="0.25">
      <c r="A3155" s="37"/>
      <c r="B3155" s="37"/>
    </row>
    <row r="3156" spans="1:2" x14ac:dyDescent="0.25">
      <c r="A3156" s="37"/>
      <c r="B3156" s="37"/>
    </row>
    <row r="3157" spans="1:2" x14ac:dyDescent="0.25">
      <c r="A3157" s="37"/>
      <c r="B3157" s="37"/>
    </row>
    <row r="3158" spans="1:2" x14ac:dyDescent="0.25">
      <c r="A3158" s="37"/>
      <c r="B3158" s="37"/>
    </row>
    <row r="3159" spans="1:2" x14ac:dyDescent="0.25">
      <c r="A3159" s="37"/>
      <c r="B3159" s="37"/>
    </row>
    <row r="3160" spans="1:2" x14ac:dyDescent="0.25">
      <c r="A3160" s="37"/>
      <c r="B3160" s="37"/>
    </row>
    <row r="3161" spans="1:2" x14ac:dyDescent="0.25">
      <c r="A3161" s="37"/>
      <c r="B3161" s="37"/>
    </row>
    <row r="3162" spans="1:2" x14ac:dyDescent="0.25">
      <c r="A3162" s="37"/>
      <c r="B3162" s="37"/>
    </row>
    <row r="3163" spans="1:2" x14ac:dyDescent="0.25">
      <c r="A3163" s="37"/>
      <c r="B3163" s="37"/>
    </row>
    <row r="3164" spans="1:2" x14ac:dyDescent="0.25">
      <c r="A3164" s="37"/>
      <c r="B3164" s="37"/>
    </row>
    <row r="3165" spans="1:2" x14ac:dyDescent="0.25">
      <c r="A3165" s="37"/>
      <c r="B3165" s="37"/>
    </row>
    <row r="3166" spans="1:2" x14ac:dyDescent="0.25">
      <c r="A3166" s="37"/>
      <c r="B3166" s="37"/>
    </row>
    <row r="3167" spans="1:2" x14ac:dyDescent="0.25">
      <c r="A3167" s="37"/>
      <c r="B3167" s="37"/>
    </row>
    <row r="3168" spans="1:2" x14ac:dyDescent="0.25">
      <c r="A3168" s="37"/>
      <c r="B3168" s="37"/>
    </row>
    <row r="3169" spans="1:2" x14ac:dyDescent="0.25">
      <c r="A3169" s="37"/>
      <c r="B3169" s="37"/>
    </row>
    <row r="3170" spans="1:2" x14ac:dyDescent="0.25">
      <c r="A3170" s="37"/>
      <c r="B3170" s="37"/>
    </row>
    <row r="3171" spans="1:2" x14ac:dyDescent="0.25">
      <c r="A3171" s="37"/>
      <c r="B3171" s="37"/>
    </row>
    <row r="3172" spans="1:2" x14ac:dyDescent="0.25">
      <c r="A3172" s="37"/>
      <c r="B3172" s="37"/>
    </row>
    <row r="3173" spans="1:2" x14ac:dyDescent="0.25">
      <c r="A3173" s="37"/>
      <c r="B3173" s="37"/>
    </row>
    <row r="3174" spans="1:2" x14ac:dyDescent="0.25">
      <c r="A3174" s="37"/>
      <c r="B3174" s="37"/>
    </row>
    <row r="3175" spans="1:2" x14ac:dyDescent="0.25">
      <c r="A3175" s="37"/>
      <c r="B3175" s="37"/>
    </row>
    <row r="3176" spans="1:2" x14ac:dyDescent="0.25">
      <c r="A3176" s="37"/>
      <c r="B3176" s="37"/>
    </row>
    <row r="3177" spans="1:2" x14ac:dyDescent="0.25">
      <c r="A3177" s="37"/>
      <c r="B3177" s="37"/>
    </row>
    <row r="3178" spans="1:2" x14ac:dyDescent="0.25">
      <c r="A3178" s="37"/>
      <c r="B3178" s="37"/>
    </row>
    <row r="3179" spans="1:2" x14ac:dyDescent="0.25">
      <c r="A3179" s="37"/>
      <c r="B3179" s="37"/>
    </row>
    <row r="3180" spans="1:2" x14ac:dyDescent="0.25">
      <c r="A3180" s="37"/>
      <c r="B3180" s="37"/>
    </row>
    <row r="3181" spans="1:2" x14ac:dyDescent="0.25">
      <c r="A3181" s="37"/>
      <c r="B3181" s="37"/>
    </row>
    <row r="3182" spans="1:2" x14ac:dyDescent="0.25">
      <c r="A3182" s="37"/>
      <c r="B3182" s="37"/>
    </row>
    <row r="3183" spans="1:2" x14ac:dyDescent="0.25">
      <c r="A3183" s="37"/>
      <c r="B3183" s="37"/>
    </row>
    <row r="3184" spans="1:2" x14ac:dyDescent="0.25">
      <c r="A3184" s="37"/>
      <c r="B3184" s="37"/>
    </row>
    <row r="3185" spans="1:2" x14ac:dyDescent="0.25">
      <c r="A3185" s="37"/>
      <c r="B3185" s="37"/>
    </row>
    <row r="3186" spans="1:2" x14ac:dyDescent="0.25">
      <c r="A3186" s="37"/>
      <c r="B3186" s="37"/>
    </row>
    <row r="3187" spans="1:2" x14ac:dyDescent="0.25">
      <c r="A3187" s="37"/>
      <c r="B3187" s="37"/>
    </row>
    <row r="3188" spans="1:2" x14ac:dyDescent="0.25">
      <c r="A3188" s="37"/>
      <c r="B3188" s="37"/>
    </row>
    <row r="3189" spans="1:2" x14ac:dyDescent="0.25">
      <c r="A3189" s="37"/>
      <c r="B3189" s="37"/>
    </row>
    <row r="3190" spans="1:2" x14ac:dyDescent="0.25">
      <c r="A3190" s="37"/>
      <c r="B3190" s="37"/>
    </row>
    <row r="3191" spans="1:2" x14ac:dyDescent="0.25">
      <c r="A3191" s="37"/>
      <c r="B3191" s="37"/>
    </row>
    <row r="3192" spans="1:2" x14ac:dyDescent="0.25">
      <c r="A3192" s="37"/>
      <c r="B3192" s="37"/>
    </row>
    <row r="3193" spans="1:2" x14ac:dyDescent="0.25">
      <c r="A3193" s="37"/>
      <c r="B3193" s="37"/>
    </row>
    <row r="3194" spans="1:2" x14ac:dyDescent="0.25">
      <c r="A3194" s="37"/>
      <c r="B3194" s="37"/>
    </row>
    <row r="3195" spans="1:2" x14ac:dyDescent="0.25">
      <c r="A3195" s="37"/>
      <c r="B3195" s="37"/>
    </row>
    <row r="3196" spans="1:2" x14ac:dyDescent="0.25">
      <c r="A3196" s="37"/>
      <c r="B3196" s="37"/>
    </row>
    <row r="3197" spans="1:2" x14ac:dyDescent="0.25">
      <c r="A3197" s="37"/>
      <c r="B3197" s="37"/>
    </row>
    <row r="3198" spans="1:2" x14ac:dyDescent="0.25">
      <c r="A3198" s="37"/>
      <c r="B3198" s="37"/>
    </row>
    <row r="3199" spans="1:2" x14ac:dyDescent="0.25">
      <c r="A3199" s="37"/>
      <c r="B3199" s="37"/>
    </row>
    <row r="3200" spans="1:2" x14ac:dyDescent="0.25">
      <c r="A3200" s="37"/>
      <c r="B3200" s="37"/>
    </row>
    <row r="3201" spans="1:2" x14ac:dyDescent="0.25">
      <c r="A3201" s="37"/>
      <c r="B3201" s="37"/>
    </row>
    <row r="3202" spans="1:2" x14ac:dyDescent="0.25">
      <c r="A3202" s="37"/>
      <c r="B3202" s="37"/>
    </row>
    <row r="3203" spans="1:2" x14ac:dyDescent="0.25">
      <c r="A3203" s="37"/>
      <c r="B3203" s="37"/>
    </row>
    <row r="3204" spans="1:2" x14ac:dyDescent="0.25">
      <c r="A3204" s="37"/>
      <c r="B3204" s="37"/>
    </row>
    <row r="3205" spans="1:2" x14ac:dyDescent="0.25">
      <c r="A3205" s="37"/>
      <c r="B3205" s="37"/>
    </row>
    <row r="3206" spans="1:2" x14ac:dyDescent="0.25">
      <c r="A3206" s="37"/>
      <c r="B3206" s="37"/>
    </row>
    <row r="3207" spans="1:2" x14ac:dyDescent="0.25">
      <c r="A3207" s="37"/>
      <c r="B3207" s="37"/>
    </row>
    <row r="3208" spans="1:2" x14ac:dyDescent="0.25">
      <c r="A3208" s="37"/>
      <c r="B3208" s="37"/>
    </row>
    <row r="3209" spans="1:2" x14ac:dyDescent="0.25">
      <c r="A3209" s="37"/>
      <c r="B3209" s="37"/>
    </row>
    <row r="3210" spans="1:2" x14ac:dyDescent="0.25">
      <c r="A3210" s="37"/>
      <c r="B3210" s="37"/>
    </row>
    <row r="3211" spans="1:2" x14ac:dyDescent="0.25">
      <c r="A3211" s="37"/>
      <c r="B3211" s="37"/>
    </row>
    <row r="3212" spans="1:2" x14ac:dyDescent="0.25">
      <c r="A3212" s="37"/>
      <c r="B3212" s="37"/>
    </row>
    <row r="3213" spans="1:2" x14ac:dyDescent="0.25">
      <c r="A3213" s="37"/>
      <c r="B3213" s="37"/>
    </row>
    <row r="3214" spans="1:2" x14ac:dyDescent="0.25">
      <c r="A3214" s="37"/>
      <c r="B3214" s="37"/>
    </row>
    <row r="3215" spans="1:2" x14ac:dyDescent="0.25">
      <c r="A3215" s="37"/>
      <c r="B3215" s="37"/>
    </row>
    <row r="3216" spans="1:2" x14ac:dyDescent="0.25">
      <c r="A3216" s="37"/>
      <c r="B3216" s="37"/>
    </row>
    <row r="3217" spans="1:2" x14ac:dyDescent="0.25">
      <c r="A3217" s="37"/>
      <c r="B3217" s="37"/>
    </row>
    <row r="3218" spans="1:2" x14ac:dyDescent="0.25">
      <c r="A3218" s="37"/>
      <c r="B3218" s="37"/>
    </row>
    <row r="3219" spans="1:2" x14ac:dyDescent="0.25">
      <c r="A3219" s="37"/>
      <c r="B3219" s="37"/>
    </row>
    <row r="3220" spans="1:2" x14ac:dyDescent="0.25">
      <c r="A3220" s="37"/>
      <c r="B3220" s="37"/>
    </row>
    <row r="3221" spans="1:2" x14ac:dyDescent="0.25">
      <c r="A3221" s="37"/>
      <c r="B3221" s="37"/>
    </row>
    <row r="3222" spans="1:2" x14ac:dyDescent="0.25">
      <c r="A3222" s="37"/>
      <c r="B3222" s="37"/>
    </row>
    <row r="3223" spans="1:2" x14ac:dyDescent="0.25">
      <c r="A3223" s="37"/>
      <c r="B3223" s="37"/>
    </row>
    <row r="3224" spans="1:2" x14ac:dyDescent="0.25">
      <c r="A3224" s="37"/>
      <c r="B3224" s="37"/>
    </row>
    <row r="3225" spans="1:2" x14ac:dyDescent="0.25">
      <c r="A3225" s="37"/>
      <c r="B3225" s="37"/>
    </row>
    <row r="3226" spans="1:2" x14ac:dyDescent="0.25">
      <c r="A3226" s="37"/>
      <c r="B3226" s="37"/>
    </row>
    <row r="3227" spans="1:2" x14ac:dyDescent="0.25">
      <c r="A3227" s="37"/>
      <c r="B3227" s="37"/>
    </row>
    <row r="3228" spans="1:2" x14ac:dyDescent="0.25">
      <c r="A3228" s="37"/>
      <c r="B3228" s="37"/>
    </row>
    <row r="3229" spans="1:2" x14ac:dyDescent="0.25">
      <c r="A3229" s="37"/>
      <c r="B3229" s="37"/>
    </row>
    <row r="3230" spans="1:2" x14ac:dyDescent="0.25">
      <c r="A3230" s="37"/>
      <c r="B3230" s="37"/>
    </row>
    <row r="3231" spans="1:2" x14ac:dyDescent="0.25">
      <c r="A3231" s="37"/>
      <c r="B3231" s="37"/>
    </row>
    <row r="3232" spans="1:2" x14ac:dyDescent="0.25">
      <c r="A3232" s="37"/>
      <c r="B3232" s="37"/>
    </row>
    <row r="3233" spans="1:2" x14ac:dyDescent="0.25">
      <c r="A3233" s="37"/>
      <c r="B3233" s="37"/>
    </row>
    <row r="3234" spans="1:2" x14ac:dyDescent="0.25">
      <c r="A3234" s="37"/>
      <c r="B3234" s="37"/>
    </row>
    <row r="3235" spans="1:2" x14ac:dyDescent="0.25">
      <c r="A3235" s="37"/>
      <c r="B3235" s="37"/>
    </row>
    <row r="3236" spans="1:2" x14ac:dyDescent="0.25">
      <c r="A3236" s="37"/>
      <c r="B3236" s="37"/>
    </row>
    <row r="3237" spans="1:2" x14ac:dyDescent="0.25">
      <c r="A3237" s="37"/>
      <c r="B3237" s="37"/>
    </row>
    <row r="3238" spans="1:2" x14ac:dyDescent="0.25">
      <c r="A3238" s="37"/>
      <c r="B3238" s="37"/>
    </row>
    <row r="3239" spans="1:2" x14ac:dyDescent="0.25">
      <c r="A3239" s="37"/>
      <c r="B3239" s="37"/>
    </row>
    <row r="3240" spans="1:2" x14ac:dyDescent="0.25">
      <c r="A3240" s="37"/>
      <c r="B3240" s="37"/>
    </row>
    <row r="3241" spans="1:2" x14ac:dyDescent="0.25">
      <c r="A3241" s="37"/>
      <c r="B3241" s="37"/>
    </row>
    <row r="3242" spans="1:2" x14ac:dyDescent="0.25">
      <c r="A3242" s="37"/>
      <c r="B3242" s="37"/>
    </row>
    <row r="3243" spans="1:2" x14ac:dyDescent="0.25">
      <c r="A3243" s="37"/>
      <c r="B3243" s="37"/>
    </row>
    <row r="3244" spans="1:2" x14ac:dyDescent="0.25">
      <c r="A3244" s="37"/>
      <c r="B3244" s="37"/>
    </row>
    <row r="3245" spans="1:2" x14ac:dyDescent="0.25">
      <c r="A3245" s="37"/>
      <c r="B3245" s="37"/>
    </row>
    <row r="3246" spans="1:2" x14ac:dyDescent="0.25">
      <c r="A3246" s="37"/>
      <c r="B3246" s="37"/>
    </row>
    <row r="3247" spans="1:2" x14ac:dyDescent="0.25">
      <c r="A3247" s="37"/>
      <c r="B3247" s="37"/>
    </row>
    <row r="3248" spans="1:2" x14ac:dyDescent="0.25">
      <c r="A3248" s="37"/>
      <c r="B3248" s="37"/>
    </row>
    <row r="3249" spans="1:2" x14ac:dyDescent="0.25">
      <c r="A3249" s="37"/>
      <c r="B3249" s="37"/>
    </row>
    <row r="3250" spans="1:2" x14ac:dyDescent="0.25">
      <c r="A3250" s="37"/>
      <c r="B3250" s="37"/>
    </row>
    <row r="3251" spans="1:2" x14ac:dyDescent="0.25">
      <c r="A3251" s="37"/>
      <c r="B3251" s="37"/>
    </row>
    <row r="3252" spans="1:2" x14ac:dyDescent="0.25">
      <c r="A3252" s="37"/>
      <c r="B3252" s="37"/>
    </row>
    <row r="3253" spans="1:2" x14ac:dyDescent="0.25">
      <c r="A3253" s="37"/>
      <c r="B3253" s="37"/>
    </row>
    <row r="3254" spans="1:2" x14ac:dyDescent="0.25">
      <c r="A3254" s="37"/>
      <c r="B3254" s="37"/>
    </row>
    <row r="3255" spans="1:2" x14ac:dyDescent="0.25">
      <c r="A3255" s="37"/>
      <c r="B3255" s="37"/>
    </row>
    <row r="3256" spans="1:2" x14ac:dyDescent="0.25">
      <c r="A3256" s="37"/>
      <c r="B3256" s="37"/>
    </row>
    <row r="3257" spans="1:2" x14ac:dyDescent="0.25">
      <c r="A3257" s="37"/>
      <c r="B3257" s="37"/>
    </row>
    <row r="3258" spans="1:2" x14ac:dyDescent="0.25">
      <c r="A3258" s="37"/>
      <c r="B3258" s="37"/>
    </row>
    <row r="3259" spans="1:2" x14ac:dyDescent="0.25">
      <c r="A3259" s="37"/>
      <c r="B3259" s="37"/>
    </row>
    <row r="3260" spans="1:2" x14ac:dyDescent="0.25">
      <c r="A3260" s="37"/>
      <c r="B3260" s="37"/>
    </row>
    <row r="3261" spans="1:2" x14ac:dyDescent="0.25">
      <c r="A3261" s="37"/>
      <c r="B3261" s="37"/>
    </row>
    <row r="3262" spans="1:2" x14ac:dyDescent="0.25">
      <c r="A3262" s="37"/>
      <c r="B3262" s="37"/>
    </row>
    <row r="3263" spans="1:2" x14ac:dyDescent="0.25">
      <c r="A3263" s="37"/>
      <c r="B3263" s="37"/>
    </row>
    <row r="3264" spans="1:2" x14ac:dyDescent="0.25">
      <c r="A3264" s="37"/>
      <c r="B3264" s="37"/>
    </row>
    <row r="3265" spans="1:2" x14ac:dyDescent="0.25">
      <c r="A3265" s="37"/>
      <c r="B3265" s="37"/>
    </row>
    <row r="3266" spans="1:2" x14ac:dyDescent="0.25">
      <c r="A3266" s="37"/>
      <c r="B3266" s="37"/>
    </row>
    <row r="3267" spans="1:2" x14ac:dyDescent="0.25">
      <c r="A3267" s="37"/>
      <c r="B3267" s="37"/>
    </row>
    <row r="3268" spans="1:2" x14ac:dyDescent="0.25">
      <c r="A3268" s="37"/>
      <c r="B3268" s="37"/>
    </row>
    <row r="3269" spans="1:2" x14ac:dyDescent="0.25">
      <c r="A3269" s="37"/>
      <c r="B3269" s="37"/>
    </row>
    <row r="3270" spans="1:2" x14ac:dyDescent="0.25">
      <c r="A3270" s="37"/>
      <c r="B3270" s="37"/>
    </row>
    <row r="3271" spans="1:2" x14ac:dyDescent="0.25">
      <c r="A3271" s="37"/>
      <c r="B3271" s="37"/>
    </row>
    <row r="3272" spans="1:2" x14ac:dyDescent="0.25">
      <c r="A3272" s="37"/>
      <c r="B3272" s="37"/>
    </row>
    <row r="3273" spans="1:2" x14ac:dyDescent="0.25">
      <c r="A3273" s="37"/>
      <c r="B3273" s="37"/>
    </row>
    <row r="3274" spans="1:2" x14ac:dyDescent="0.25">
      <c r="A3274" s="37"/>
      <c r="B3274" s="37"/>
    </row>
    <row r="3275" spans="1:2" x14ac:dyDescent="0.25">
      <c r="A3275" s="37"/>
      <c r="B3275" s="37"/>
    </row>
    <row r="3276" spans="1:2" x14ac:dyDescent="0.25">
      <c r="A3276" s="37"/>
      <c r="B3276" s="37"/>
    </row>
    <row r="3277" spans="1:2" x14ac:dyDescent="0.25">
      <c r="A3277" s="37"/>
      <c r="B3277" s="37"/>
    </row>
    <row r="3278" spans="1:2" x14ac:dyDescent="0.25">
      <c r="A3278" s="37"/>
      <c r="B3278" s="37"/>
    </row>
    <row r="3279" spans="1:2" x14ac:dyDescent="0.25">
      <c r="A3279" s="37"/>
      <c r="B3279" s="37"/>
    </row>
    <row r="3280" spans="1:2" x14ac:dyDescent="0.25">
      <c r="A3280" s="37"/>
      <c r="B3280" s="37"/>
    </row>
    <row r="3281" spans="1:2" x14ac:dyDescent="0.25">
      <c r="A3281" s="37"/>
      <c r="B3281" s="37"/>
    </row>
    <row r="3282" spans="1:2" x14ac:dyDescent="0.25">
      <c r="A3282" s="37"/>
      <c r="B3282" s="37"/>
    </row>
    <row r="3283" spans="1:2" x14ac:dyDescent="0.25">
      <c r="A3283" s="37"/>
      <c r="B3283" s="37"/>
    </row>
    <row r="3284" spans="1:2" x14ac:dyDescent="0.25">
      <c r="A3284" s="37"/>
      <c r="B3284" s="37"/>
    </row>
    <row r="3285" spans="1:2" x14ac:dyDescent="0.25">
      <c r="A3285" s="37"/>
      <c r="B3285" s="37"/>
    </row>
    <row r="3286" spans="1:2" x14ac:dyDescent="0.25">
      <c r="A3286" s="37"/>
      <c r="B3286" s="37"/>
    </row>
    <row r="3287" spans="1:2" x14ac:dyDescent="0.25">
      <c r="A3287" s="37"/>
      <c r="B3287" s="37"/>
    </row>
    <row r="3288" spans="1:2" x14ac:dyDescent="0.25">
      <c r="A3288" s="37"/>
      <c r="B3288" s="37"/>
    </row>
    <row r="3289" spans="1:2" x14ac:dyDescent="0.25">
      <c r="A3289" s="37"/>
      <c r="B3289" s="37"/>
    </row>
    <row r="3290" spans="1:2" x14ac:dyDescent="0.25">
      <c r="A3290" s="37"/>
      <c r="B3290" s="37"/>
    </row>
    <row r="3291" spans="1:2" x14ac:dyDescent="0.25">
      <c r="A3291" s="37"/>
      <c r="B3291" s="37"/>
    </row>
    <row r="3292" spans="1:2" x14ac:dyDescent="0.25">
      <c r="A3292" s="37"/>
      <c r="B3292" s="37"/>
    </row>
    <row r="3293" spans="1:2" x14ac:dyDescent="0.25">
      <c r="A3293" s="37"/>
      <c r="B3293" s="37"/>
    </row>
    <row r="3294" spans="1:2" x14ac:dyDescent="0.25">
      <c r="A3294" s="37"/>
      <c r="B3294" s="37"/>
    </row>
    <row r="3295" spans="1:2" x14ac:dyDescent="0.25">
      <c r="A3295" s="37"/>
      <c r="B3295" s="37"/>
    </row>
    <row r="3296" spans="1:2" x14ac:dyDescent="0.25">
      <c r="A3296" s="37"/>
      <c r="B3296" s="37"/>
    </row>
    <row r="3297" spans="1:2" x14ac:dyDescent="0.25">
      <c r="A3297" s="37"/>
      <c r="B3297" s="37"/>
    </row>
    <row r="3298" spans="1:2" x14ac:dyDescent="0.25">
      <c r="A3298" s="37"/>
      <c r="B3298" s="37"/>
    </row>
    <row r="3299" spans="1:2" x14ac:dyDescent="0.25">
      <c r="A3299" s="37"/>
      <c r="B3299" s="37"/>
    </row>
    <row r="3300" spans="1:2" x14ac:dyDescent="0.25">
      <c r="A3300" s="37"/>
      <c r="B3300" s="37"/>
    </row>
    <row r="3301" spans="1:2" x14ac:dyDescent="0.25">
      <c r="A3301" s="37"/>
      <c r="B3301" s="37"/>
    </row>
    <row r="3302" spans="1:2" x14ac:dyDescent="0.25">
      <c r="A3302" s="37"/>
      <c r="B3302" s="37"/>
    </row>
    <row r="3303" spans="1:2" x14ac:dyDescent="0.25">
      <c r="A3303" s="37"/>
      <c r="B3303" s="37"/>
    </row>
    <row r="3304" spans="1:2" x14ac:dyDescent="0.25">
      <c r="A3304" s="37"/>
      <c r="B3304" s="37"/>
    </row>
    <row r="3305" spans="1:2" x14ac:dyDescent="0.25">
      <c r="A3305" s="37"/>
      <c r="B3305" s="37"/>
    </row>
    <row r="3306" spans="1:2" x14ac:dyDescent="0.25">
      <c r="A3306" s="37"/>
      <c r="B3306" s="37"/>
    </row>
    <row r="3307" spans="1:2" x14ac:dyDescent="0.25">
      <c r="A3307" s="37"/>
      <c r="B3307" s="37"/>
    </row>
    <row r="3308" spans="1:2" x14ac:dyDescent="0.25">
      <c r="A3308" s="37"/>
      <c r="B3308" s="37"/>
    </row>
    <row r="3309" spans="1:2" x14ac:dyDescent="0.25">
      <c r="A3309" s="37"/>
      <c r="B3309" s="37"/>
    </row>
    <row r="3310" spans="1:2" x14ac:dyDescent="0.25">
      <c r="A3310" s="37"/>
      <c r="B3310" s="37"/>
    </row>
    <row r="3311" spans="1:2" x14ac:dyDescent="0.25">
      <c r="A3311" s="37"/>
      <c r="B3311" s="37"/>
    </row>
    <row r="3312" spans="1:2" x14ac:dyDescent="0.25">
      <c r="A3312" s="37"/>
      <c r="B3312" s="37"/>
    </row>
    <row r="3313" spans="1:2" x14ac:dyDescent="0.25">
      <c r="A3313" s="37"/>
      <c r="B3313" s="37"/>
    </row>
    <row r="3314" spans="1:2" x14ac:dyDescent="0.25">
      <c r="A3314" s="37"/>
      <c r="B3314" s="37"/>
    </row>
    <row r="3315" spans="1:2" x14ac:dyDescent="0.25">
      <c r="A3315" s="37"/>
      <c r="B3315" s="37"/>
    </row>
    <row r="3316" spans="1:2" x14ac:dyDescent="0.25">
      <c r="A3316" s="37"/>
      <c r="B3316" s="37"/>
    </row>
    <row r="3317" spans="1:2" x14ac:dyDescent="0.25">
      <c r="A3317" s="37"/>
      <c r="B3317" s="37"/>
    </row>
    <row r="3318" spans="1:2" x14ac:dyDescent="0.25">
      <c r="A3318" s="37"/>
      <c r="B3318" s="37"/>
    </row>
    <row r="3319" spans="1:2" x14ac:dyDescent="0.25">
      <c r="A3319" s="37"/>
      <c r="B3319" s="37"/>
    </row>
    <row r="3320" spans="1:2" x14ac:dyDescent="0.25">
      <c r="A3320" s="37"/>
      <c r="B3320" s="37"/>
    </row>
    <row r="3321" spans="1:2" x14ac:dyDescent="0.25">
      <c r="A3321" s="37"/>
      <c r="B3321" s="37"/>
    </row>
    <row r="3322" spans="1:2" x14ac:dyDescent="0.25">
      <c r="A3322" s="37"/>
      <c r="B3322" s="37"/>
    </row>
    <row r="3323" spans="1:2" x14ac:dyDescent="0.25">
      <c r="A3323" s="37"/>
      <c r="B3323" s="37"/>
    </row>
    <row r="3324" spans="1:2" x14ac:dyDescent="0.25">
      <c r="A3324" s="37"/>
      <c r="B3324" s="37"/>
    </row>
    <row r="3325" spans="1:2" x14ac:dyDescent="0.25">
      <c r="A3325" s="37"/>
      <c r="B3325" s="37"/>
    </row>
    <row r="3326" spans="1:2" x14ac:dyDescent="0.25">
      <c r="A3326" s="37"/>
      <c r="B3326" s="37"/>
    </row>
    <row r="3327" spans="1:2" x14ac:dyDescent="0.25">
      <c r="A3327" s="37"/>
      <c r="B3327" s="37"/>
    </row>
    <row r="3328" spans="1:2" x14ac:dyDescent="0.25">
      <c r="A3328" s="37"/>
      <c r="B3328" s="37"/>
    </row>
    <row r="3329" spans="1:2" x14ac:dyDescent="0.25">
      <c r="A3329" s="37"/>
      <c r="B3329" s="37"/>
    </row>
    <row r="3330" spans="1:2" x14ac:dyDescent="0.25">
      <c r="A3330" s="37"/>
      <c r="B3330" s="37"/>
    </row>
    <row r="3331" spans="1:2" x14ac:dyDescent="0.25">
      <c r="A3331" s="37"/>
      <c r="B3331" s="37"/>
    </row>
    <row r="3332" spans="1:2" x14ac:dyDescent="0.25">
      <c r="A3332" s="37"/>
      <c r="B3332" s="37"/>
    </row>
    <row r="3333" spans="1:2" x14ac:dyDescent="0.25">
      <c r="A3333" s="37"/>
      <c r="B3333" s="37"/>
    </row>
    <row r="3334" spans="1:2" x14ac:dyDescent="0.25">
      <c r="A3334" s="37"/>
      <c r="B3334" s="37"/>
    </row>
    <row r="3335" spans="1:2" x14ac:dyDescent="0.25">
      <c r="A3335" s="37"/>
      <c r="B3335" s="37"/>
    </row>
    <row r="3336" spans="1:2" x14ac:dyDescent="0.25">
      <c r="A3336" s="37"/>
      <c r="B3336" s="37"/>
    </row>
    <row r="3337" spans="1:2" x14ac:dyDescent="0.25">
      <c r="A3337" s="37"/>
      <c r="B3337" s="37"/>
    </row>
    <row r="3338" spans="1:2" x14ac:dyDescent="0.25">
      <c r="A3338" s="37"/>
      <c r="B3338" s="37"/>
    </row>
    <row r="3339" spans="1:2" x14ac:dyDescent="0.25">
      <c r="A3339" s="37"/>
      <c r="B3339" s="37"/>
    </row>
    <row r="3340" spans="1:2" x14ac:dyDescent="0.25">
      <c r="A3340" s="37"/>
      <c r="B3340" s="37"/>
    </row>
    <row r="3341" spans="1:2" x14ac:dyDescent="0.25">
      <c r="A3341" s="37"/>
      <c r="B3341" s="37"/>
    </row>
    <row r="3342" spans="1:2" x14ac:dyDescent="0.25">
      <c r="A3342" s="37"/>
      <c r="B3342" s="37"/>
    </row>
    <row r="3343" spans="1:2" x14ac:dyDescent="0.25">
      <c r="A3343" s="37"/>
      <c r="B3343" s="37"/>
    </row>
    <row r="3344" spans="1:2" x14ac:dyDescent="0.25">
      <c r="A3344" s="37"/>
      <c r="B3344" s="37"/>
    </row>
    <row r="3345" spans="1:2" x14ac:dyDescent="0.25">
      <c r="A3345" s="37"/>
      <c r="B3345" s="37"/>
    </row>
    <row r="3346" spans="1:2" x14ac:dyDescent="0.25">
      <c r="A3346" s="37"/>
      <c r="B3346" s="37"/>
    </row>
    <row r="3347" spans="1:2" x14ac:dyDescent="0.25">
      <c r="A3347" s="37"/>
      <c r="B3347" s="37"/>
    </row>
    <row r="3348" spans="1:2" x14ac:dyDescent="0.25">
      <c r="A3348" s="37"/>
      <c r="B3348" s="37"/>
    </row>
    <row r="3349" spans="1:2" x14ac:dyDescent="0.25">
      <c r="A3349" s="37"/>
      <c r="B3349" s="37"/>
    </row>
    <row r="3350" spans="1:2" x14ac:dyDescent="0.25">
      <c r="A3350" s="37"/>
      <c r="B3350" s="37"/>
    </row>
    <row r="3351" spans="1:2" x14ac:dyDescent="0.25">
      <c r="A3351" s="37"/>
      <c r="B3351" s="37"/>
    </row>
    <row r="3352" spans="1:2" x14ac:dyDescent="0.25">
      <c r="A3352" s="37"/>
      <c r="B3352" s="37"/>
    </row>
    <row r="3353" spans="1:2" x14ac:dyDescent="0.25">
      <c r="A3353" s="37"/>
      <c r="B3353" s="37"/>
    </row>
    <row r="3354" spans="1:2" x14ac:dyDescent="0.25">
      <c r="A3354" s="37"/>
      <c r="B3354" s="37"/>
    </row>
    <row r="3355" spans="1:2" x14ac:dyDescent="0.25">
      <c r="A3355" s="37"/>
      <c r="B3355" s="37"/>
    </row>
    <row r="3356" spans="1:2" x14ac:dyDescent="0.25">
      <c r="A3356" s="37"/>
      <c r="B3356" s="37"/>
    </row>
    <row r="3357" spans="1:2" x14ac:dyDescent="0.25">
      <c r="A3357" s="37"/>
      <c r="B3357" s="37"/>
    </row>
    <row r="3358" spans="1:2" x14ac:dyDescent="0.25">
      <c r="A3358" s="37"/>
      <c r="B3358" s="37"/>
    </row>
    <row r="3359" spans="1:2" x14ac:dyDescent="0.25">
      <c r="A3359" s="37"/>
      <c r="B3359" s="37"/>
    </row>
    <row r="3360" spans="1:2" x14ac:dyDescent="0.25">
      <c r="A3360" s="37"/>
      <c r="B3360" s="37"/>
    </row>
    <row r="3361" spans="1:2" x14ac:dyDescent="0.25">
      <c r="A3361" s="37"/>
      <c r="B3361" s="37"/>
    </row>
    <row r="3362" spans="1:2" x14ac:dyDescent="0.25">
      <c r="A3362" s="37"/>
      <c r="B3362" s="37"/>
    </row>
    <row r="3363" spans="1:2" x14ac:dyDescent="0.25">
      <c r="A3363" s="37"/>
      <c r="B3363" s="37"/>
    </row>
    <row r="3364" spans="1:2" x14ac:dyDescent="0.25">
      <c r="A3364" s="37"/>
      <c r="B3364" s="37"/>
    </row>
    <row r="3365" spans="1:2" x14ac:dyDescent="0.25">
      <c r="A3365" s="37"/>
      <c r="B3365" s="37"/>
    </row>
    <row r="3366" spans="1:2" x14ac:dyDescent="0.25">
      <c r="A3366" s="37"/>
      <c r="B3366" s="37"/>
    </row>
    <row r="3367" spans="1:2" x14ac:dyDescent="0.25">
      <c r="A3367" s="37"/>
      <c r="B3367" s="37"/>
    </row>
    <row r="3368" spans="1:2" x14ac:dyDescent="0.25">
      <c r="A3368" s="37"/>
      <c r="B3368" s="37"/>
    </row>
    <row r="3369" spans="1:2" x14ac:dyDescent="0.25">
      <c r="A3369" s="37"/>
      <c r="B3369" s="37"/>
    </row>
    <row r="3370" spans="1:2" x14ac:dyDescent="0.25">
      <c r="A3370" s="37"/>
      <c r="B3370" s="37"/>
    </row>
    <row r="3371" spans="1:2" x14ac:dyDescent="0.25">
      <c r="A3371" s="37"/>
      <c r="B3371" s="37"/>
    </row>
    <row r="3372" spans="1:2" x14ac:dyDescent="0.25">
      <c r="A3372" s="37"/>
      <c r="B3372" s="37"/>
    </row>
    <row r="3373" spans="1:2" x14ac:dyDescent="0.25">
      <c r="A3373" s="37"/>
      <c r="B3373" s="37"/>
    </row>
    <row r="3374" spans="1:2" x14ac:dyDescent="0.25">
      <c r="A3374" s="37"/>
      <c r="B3374" s="37"/>
    </row>
    <row r="3375" spans="1:2" x14ac:dyDescent="0.25">
      <c r="A3375" s="37"/>
      <c r="B3375" s="37"/>
    </row>
    <row r="3376" spans="1:2" x14ac:dyDescent="0.25">
      <c r="A3376" s="37"/>
      <c r="B3376" s="37"/>
    </row>
    <row r="3377" spans="1:2" x14ac:dyDescent="0.25">
      <c r="A3377" s="37"/>
      <c r="B3377" s="37"/>
    </row>
    <row r="3378" spans="1:2" x14ac:dyDescent="0.25">
      <c r="A3378" s="37"/>
      <c r="B3378" s="37"/>
    </row>
    <row r="3379" spans="1:2" x14ac:dyDescent="0.25">
      <c r="A3379" s="37"/>
      <c r="B3379" s="37"/>
    </row>
    <row r="3380" spans="1:2" x14ac:dyDescent="0.25">
      <c r="A3380" s="37"/>
      <c r="B3380" s="37"/>
    </row>
    <row r="3381" spans="1:2" x14ac:dyDescent="0.25">
      <c r="A3381" s="37"/>
      <c r="B3381" s="37"/>
    </row>
    <row r="3382" spans="1:2" x14ac:dyDescent="0.25">
      <c r="A3382" s="37"/>
      <c r="B3382" s="37"/>
    </row>
    <row r="3383" spans="1:2" x14ac:dyDescent="0.25">
      <c r="A3383" s="37"/>
      <c r="B3383" s="37"/>
    </row>
    <row r="3384" spans="1:2" x14ac:dyDescent="0.25">
      <c r="A3384" s="37"/>
      <c r="B3384" s="37"/>
    </row>
    <row r="3385" spans="1:2" x14ac:dyDescent="0.25">
      <c r="A3385" s="37"/>
      <c r="B3385" s="37"/>
    </row>
    <row r="3386" spans="1:2" x14ac:dyDescent="0.25">
      <c r="A3386" s="37"/>
      <c r="B3386" s="37"/>
    </row>
    <row r="3387" spans="1:2" x14ac:dyDescent="0.25">
      <c r="A3387" s="37"/>
      <c r="B3387" s="37"/>
    </row>
    <row r="3388" spans="1:2" x14ac:dyDescent="0.25">
      <c r="A3388" s="37"/>
      <c r="B3388" s="37"/>
    </row>
    <row r="3389" spans="1:2" x14ac:dyDescent="0.25">
      <c r="A3389" s="37"/>
      <c r="B3389" s="37"/>
    </row>
    <row r="3390" spans="1:2" x14ac:dyDescent="0.25">
      <c r="A3390" s="37"/>
      <c r="B3390" s="37"/>
    </row>
    <row r="3391" spans="1:2" x14ac:dyDescent="0.25">
      <c r="A3391" s="37"/>
      <c r="B3391" s="37"/>
    </row>
    <row r="3392" spans="1:2" x14ac:dyDescent="0.25">
      <c r="A3392" s="37"/>
      <c r="B3392" s="37"/>
    </row>
    <row r="3393" spans="1:2" x14ac:dyDescent="0.25">
      <c r="A3393" s="37"/>
      <c r="B3393" s="37"/>
    </row>
    <row r="3394" spans="1:2" x14ac:dyDescent="0.25">
      <c r="A3394" s="37"/>
      <c r="B3394" s="37"/>
    </row>
    <row r="3395" spans="1:2" x14ac:dyDescent="0.25">
      <c r="A3395" s="37"/>
      <c r="B3395" s="37"/>
    </row>
    <row r="3396" spans="1:2" x14ac:dyDescent="0.25">
      <c r="A3396" s="37"/>
      <c r="B3396" s="37"/>
    </row>
    <row r="3397" spans="1:2" x14ac:dyDescent="0.25">
      <c r="A3397" s="37"/>
      <c r="B3397" s="37"/>
    </row>
    <row r="3398" spans="1:2" x14ac:dyDescent="0.25">
      <c r="A3398" s="37"/>
      <c r="B3398" s="37"/>
    </row>
    <row r="3399" spans="1:2" x14ac:dyDescent="0.25">
      <c r="A3399" s="37"/>
      <c r="B3399" s="37"/>
    </row>
    <row r="3400" spans="1:2" x14ac:dyDescent="0.25">
      <c r="A3400" s="37"/>
      <c r="B3400" s="37"/>
    </row>
    <row r="3401" spans="1:2" x14ac:dyDescent="0.25">
      <c r="A3401" s="37"/>
      <c r="B3401" s="37"/>
    </row>
    <row r="3402" spans="1:2" x14ac:dyDescent="0.25">
      <c r="A3402" s="37"/>
      <c r="B3402" s="37"/>
    </row>
    <row r="3403" spans="1:2" x14ac:dyDescent="0.25">
      <c r="A3403" s="37"/>
      <c r="B3403" s="37"/>
    </row>
    <row r="3404" spans="1:2" x14ac:dyDescent="0.25">
      <c r="A3404" s="37"/>
      <c r="B3404" s="37"/>
    </row>
    <row r="3405" spans="1:2" x14ac:dyDescent="0.25">
      <c r="A3405" s="37"/>
      <c r="B3405" s="37"/>
    </row>
    <row r="3406" spans="1:2" x14ac:dyDescent="0.25">
      <c r="A3406" s="37"/>
      <c r="B3406" s="37"/>
    </row>
    <row r="3407" spans="1:2" x14ac:dyDescent="0.25">
      <c r="A3407" s="37"/>
      <c r="B3407" s="37"/>
    </row>
    <row r="3408" spans="1:2" x14ac:dyDescent="0.25">
      <c r="A3408" s="37"/>
      <c r="B3408" s="37"/>
    </row>
    <row r="3409" spans="1:2" x14ac:dyDescent="0.25">
      <c r="A3409" s="37"/>
      <c r="B3409" s="37"/>
    </row>
    <row r="3410" spans="1:2" x14ac:dyDescent="0.25">
      <c r="A3410" s="37"/>
      <c r="B3410" s="37"/>
    </row>
    <row r="3411" spans="1:2" x14ac:dyDescent="0.25">
      <c r="A3411" s="37"/>
      <c r="B3411" s="37"/>
    </row>
    <row r="3412" spans="1:2" x14ac:dyDescent="0.25">
      <c r="A3412" s="37"/>
      <c r="B3412" s="37"/>
    </row>
    <row r="3413" spans="1:2" x14ac:dyDescent="0.25">
      <c r="A3413" s="37"/>
      <c r="B3413" s="37"/>
    </row>
    <row r="3414" spans="1:2" x14ac:dyDescent="0.25">
      <c r="A3414" s="37"/>
      <c r="B3414" s="37"/>
    </row>
    <row r="3415" spans="1:2" x14ac:dyDescent="0.25">
      <c r="A3415" s="37"/>
      <c r="B3415" s="37"/>
    </row>
    <row r="3416" spans="1:2" x14ac:dyDescent="0.25">
      <c r="A3416" s="37"/>
      <c r="B3416" s="37"/>
    </row>
    <row r="3417" spans="1:2" x14ac:dyDescent="0.25">
      <c r="A3417" s="37"/>
      <c r="B3417" s="37"/>
    </row>
    <row r="3418" spans="1:2" x14ac:dyDescent="0.25">
      <c r="A3418" s="37"/>
      <c r="B3418" s="37"/>
    </row>
    <row r="3419" spans="1:2" x14ac:dyDescent="0.25">
      <c r="A3419" s="37"/>
      <c r="B3419" s="37"/>
    </row>
    <row r="3420" spans="1:2" x14ac:dyDescent="0.25">
      <c r="A3420" s="37"/>
      <c r="B3420" s="37"/>
    </row>
    <row r="3421" spans="1:2" x14ac:dyDescent="0.25">
      <c r="A3421" s="37"/>
      <c r="B3421" s="37"/>
    </row>
    <row r="3422" spans="1:2" x14ac:dyDescent="0.25">
      <c r="A3422" s="37"/>
      <c r="B3422" s="37"/>
    </row>
    <row r="3423" spans="1:2" x14ac:dyDescent="0.25">
      <c r="A3423" s="37"/>
      <c r="B3423" s="37"/>
    </row>
    <row r="3424" spans="1:2" x14ac:dyDescent="0.25">
      <c r="A3424" s="37"/>
      <c r="B3424" s="37"/>
    </row>
    <row r="3425" spans="1:2" x14ac:dyDescent="0.25">
      <c r="A3425" s="37"/>
      <c r="B3425" s="37"/>
    </row>
    <row r="3426" spans="1:2" x14ac:dyDescent="0.25">
      <c r="A3426" s="37"/>
      <c r="B3426" s="37"/>
    </row>
    <row r="3427" spans="1:2" x14ac:dyDescent="0.25">
      <c r="A3427" s="37"/>
      <c r="B3427" s="37"/>
    </row>
    <row r="3428" spans="1:2" x14ac:dyDescent="0.25">
      <c r="A3428" s="37"/>
      <c r="B3428" s="37"/>
    </row>
    <row r="3429" spans="1:2" x14ac:dyDescent="0.25">
      <c r="A3429" s="37"/>
      <c r="B3429" s="37"/>
    </row>
    <row r="3430" spans="1:2" x14ac:dyDescent="0.25">
      <c r="A3430" s="37"/>
      <c r="B3430" s="37"/>
    </row>
    <row r="3431" spans="1:2" x14ac:dyDescent="0.25">
      <c r="A3431" s="37"/>
      <c r="B3431" s="37"/>
    </row>
    <row r="3432" spans="1:2" x14ac:dyDescent="0.25">
      <c r="A3432" s="37"/>
      <c r="B3432" s="37"/>
    </row>
    <row r="3433" spans="1:2" x14ac:dyDescent="0.25">
      <c r="A3433" s="37"/>
      <c r="B3433" s="37"/>
    </row>
    <row r="3434" spans="1:2" x14ac:dyDescent="0.25">
      <c r="A3434" s="37"/>
      <c r="B3434" s="37"/>
    </row>
    <row r="3435" spans="1:2" x14ac:dyDescent="0.25">
      <c r="A3435" s="37"/>
      <c r="B3435" s="37"/>
    </row>
    <row r="3436" spans="1:2" x14ac:dyDescent="0.25">
      <c r="A3436" s="37"/>
      <c r="B3436" s="37"/>
    </row>
    <row r="3437" spans="1:2" x14ac:dyDescent="0.25">
      <c r="A3437" s="37"/>
      <c r="B3437" s="37"/>
    </row>
    <row r="3438" spans="1:2" x14ac:dyDescent="0.25">
      <c r="A3438" s="37"/>
      <c r="B3438" s="37"/>
    </row>
    <row r="3439" spans="1:2" x14ac:dyDescent="0.25">
      <c r="A3439" s="37"/>
      <c r="B3439" s="37"/>
    </row>
    <row r="3440" spans="1:2" x14ac:dyDescent="0.25">
      <c r="A3440" s="37"/>
      <c r="B3440" s="37"/>
    </row>
    <row r="3441" spans="1:2" x14ac:dyDescent="0.25">
      <c r="A3441" s="37"/>
      <c r="B3441" s="37"/>
    </row>
    <row r="3442" spans="1:2" x14ac:dyDescent="0.25">
      <c r="A3442" s="37"/>
      <c r="B3442" s="37"/>
    </row>
    <row r="3443" spans="1:2" x14ac:dyDescent="0.25">
      <c r="A3443" s="37"/>
      <c r="B3443" s="37"/>
    </row>
    <row r="3444" spans="1:2" x14ac:dyDescent="0.25">
      <c r="A3444" s="37"/>
      <c r="B3444" s="37"/>
    </row>
    <row r="3445" spans="1:2" x14ac:dyDescent="0.25">
      <c r="A3445" s="37"/>
      <c r="B3445" s="37"/>
    </row>
    <row r="3446" spans="1:2" x14ac:dyDescent="0.25">
      <c r="A3446" s="37"/>
      <c r="B3446" s="37"/>
    </row>
    <row r="3447" spans="1:2" x14ac:dyDescent="0.25">
      <c r="A3447" s="37"/>
      <c r="B3447" s="37"/>
    </row>
    <row r="3448" spans="1:2" x14ac:dyDescent="0.25">
      <c r="A3448" s="37"/>
      <c r="B3448" s="37"/>
    </row>
    <row r="3449" spans="1:2" x14ac:dyDescent="0.25">
      <c r="A3449" s="37"/>
      <c r="B3449" s="37"/>
    </row>
    <row r="3450" spans="1:2" x14ac:dyDescent="0.25">
      <c r="A3450" s="37"/>
      <c r="B3450" s="37"/>
    </row>
    <row r="3451" spans="1:2" x14ac:dyDescent="0.25">
      <c r="A3451" s="37"/>
      <c r="B3451" s="37"/>
    </row>
    <row r="3452" spans="1:2" x14ac:dyDescent="0.25">
      <c r="A3452" s="37"/>
      <c r="B3452" s="37"/>
    </row>
    <row r="3453" spans="1:2" x14ac:dyDescent="0.25">
      <c r="A3453" s="37"/>
      <c r="B3453" s="37"/>
    </row>
    <row r="3454" spans="1:2" x14ac:dyDescent="0.25">
      <c r="A3454" s="37"/>
      <c r="B3454" s="37"/>
    </row>
    <row r="3455" spans="1:2" x14ac:dyDescent="0.25">
      <c r="A3455" s="37"/>
      <c r="B3455" s="37"/>
    </row>
    <row r="3456" spans="1:2" x14ac:dyDescent="0.25">
      <c r="A3456" s="37"/>
      <c r="B3456" s="37"/>
    </row>
    <row r="3457" spans="1:2" x14ac:dyDescent="0.25">
      <c r="A3457" s="37"/>
      <c r="B3457" s="37"/>
    </row>
    <row r="3458" spans="1:2" x14ac:dyDescent="0.25">
      <c r="A3458" s="37"/>
      <c r="B3458" s="37"/>
    </row>
    <row r="3459" spans="1:2" x14ac:dyDescent="0.25">
      <c r="A3459" s="37"/>
      <c r="B3459" s="37"/>
    </row>
    <row r="3460" spans="1:2" x14ac:dyDescent="0.25">
      <c r="A3460" s="37"/>
      <c r="B3460" s="37"/>
    </row>
    <row r="3461" spans="1:2" x14ac:dyDescent="0.25">
      <c r="A3461" s="37"/>
      <c r="B3461" s="37"/>
    </row>
    <row r="3462" spans="1:2" x14ac:dyDescent="0.25">
      <c r="A3462" s="37"/>
      <c r="B3462" s="37"/>
    </row>
    <row r="3463" spans="1:2" x14ac:dyDescent="0.25">
      <c r="A3463" s="37"/>
      <c r="B3463" s="37"/>
    </row>
    <row r="3464" spans="1:2" x14ac:dyDescent="0.25">
      <c r="A3464" s="37"/>
      <c r="B3464" s="37"/>
    </row>
    <row r="3465" spans="1:2" x14ac:dyDescent="0.25">
      <c r="A3465" s="37"/>
      <c r="B3465" s="37"/>
    </row>
    <row r="3466" spans="1:2" x14ac:dyDescent="0.25">
      <c r="A3466" s="37"/>
      <c r="B3466" s="37"/>
    </row>
    <row r="3467" spans="1:2" x14ac:dyDescent="0.25">
      <c r="A3467" s="37"/>
      <c r="B3467" s="37"/>
    </row>
    <row r="3468" spans="1:2" x14ac:dyDescent="0.25">
      <c r="A3468" s="37"/>
      <c r="B3468" s="37"/>
    </row>
    <row r="3469" spans="1:2" x14ac:dyDescent="0.25">
      <c r="A3469" s="37"/>
      <c r="B3469" s="37"/>
    </row>
    <row r="3470" spans="1:2" x14ac:dyDescent="0.25">
      <c r="A3470" s="37"/>
      <c r="B3470" s="37"/>
    </row>
    <row r="3471" spans="1:2" x14ac:dyDescent="0.25">
      <c r="A3471" s="37"/>
      <c r="B3471" s="37"/>
    </row>
    <row r="3472" spans="1:2" x14ac:dyDescent="0.25">
      <c r="A3472" s="37"/>
      <c r="B3472" s="37"/>
    </row>
    <row r="3473" spans="1:2" x14ac:dyDescent="0.25">
      <c r="A3473" s="37"/>
      <c r="B3473" s="37"/>
    </row>
    <row r="3474" spans="1:2" x14ac:dyDescent="0.25">
      <c r="A3474" s="37"/>
      <c r="B3474" s="37"/>
    </row>
    <row r="3475" spans="1:2" x14ac:dyDescent="0.25">
      <c r="A3475" s="37"/>
      <c r="B3475" s="37"/>
    </row>
    <row r="3476" spans="1:2" x14ac:dyDescent="0.25">
      <c r="A3476" s="37"/>
      <c r="B3476" s="37"/>
    </row>
    <row r="3477" spans="1:2" x14ac:dyDescent="0.25">
      <c r="A3477" s="37"/>
      <c r="B3477" s="37"/>
    </row>
    <row r="3478" spans="1:2" x14ac:dyDescent="0.25">
      <c r="A3478" s="37"/>
      <c r="B3478" s="37"/>
    </row>
    <row r="3479" spans="1:2" x14ac:dyDescent="0.25">
      <c r="A3479" s="37"/>
      <c r="B3479" s="37"/>
    </row>
    <row r="3480" spans="1:2" x14ac:dyDescent="0.25">
      <c r="A3480" s="37"/>
      <c r="B3480" s="37"/>
    </row>
    <row r="3481" spans="1:2" x14ac:dyDescent="0.25">
      <c r="A3481" s="37"/>
      <c r="B3481" s="37"/>
    </row>
    <row r="3482" spans="1:2" x14ac:dyDescent="0.25">
      <c r="A3482" s="37"/>
      <c r="B3482" s="37"/>
    </row>
    <row r="3483" spans="1:2" x14ac:dyDescent="0.25">
      <c r="A3483" s="37"/>
      <c r="B3483" s="37"/>
    </row>
    <row r="3484" spans="1:2" x14ac:dyDescent="0.25">
      <c r="A3484" s="37"/>
      <c r="B3484" s="37"/>
    </row>
    <row r="3485" spans="1:2" x14ac:dyDescent="0.25">
      <c r="A3485" s="37"/>
      <c r="B3485" s="37"/>
    </row>
    <row r="3486" spans="1:2" x14ac:dyDescent="0.25">
      <c r="A3486" s="37"/>
      <c r="B3486" s="37"/>
    </row>
    <row r="3487" spans="1:2" x14ac:dyDescent="0.25">
      <c r="A3487" s="37"/>
      <c r="B3487" s="37"/>
    </row>
    <row r="3488" spans="1:2" x14ac:dyDescent="0.25">
      <c r="A3488" s="37"/>
      <c r="B3488" s="37"/>
    </row>
    <row r="3489" spans="1:2" x14ac:dyDescent="0.25">
      <c r="A3489" s="37"/>
      <c r="B3489" s="37"/>
    </row>
    <row r="3490" spans="1:2" x14ac:dyDescent="0.25">
      <c r="A3490" s="37"/>
      <c r="B3490" s="37"/>
    </row>
    <row r="3491" spans="1:2" x14ac:dyDescent="0.25">
      <c r="A3491" s="37"/>
      <c r="B3491" s="37"/>
    </row>
    <row r="3492" spans="1:2" x14ac:dyDescent="0.25">
      <c r="A3492" s="37"/>
      <c r="B3492" s="37"/>
    </row>
    <row r="3493" spans="1:2" x14ac:dyDescent="0.25">
      <c r="A3493" s="37"/>
      <c r="B3493" s="37"/>
    </row>
    <row r="3494" spans="1:2" x14ac:dyDescent="0.25">
      <c r="A3494" s="37"/>
      <c r="B3494" s="37"/>
    </row>
    <row r="3495" spans="1:2" x14ac:dyDescent="0.25">
      <c r="A3495" s="37"/>
      <c r="B3495" s="37"/>
    </row>
    <row r="3496" spans="1:2" x14ac:dyDescent="0.25">
      <c r="A3496" s="37"/>
      <c r="B3496" s="37"/>
    </row>
    <row r="3497" spans="1:2" x14ac:dyDescent="0.25">
      <c r="A3497" s="37"/>
      <c r="B3497" s="37"/>
    </row>
    <row r="3498" spans="1:2" x14ac:dyDescent="0.25">
      <c r="A3498" s="37"/>
      <c r="B3498" s="37"/>
    </row>
    <row r="3499" spans="1:2" x14ac:dyDescent="0.25">
      <c r="A3499" s="37"/>
      <c r="B3499" s="37"/>
    </row>
    <row r="3500" spans="1:2" x14ac:dyDescent="0.25">
      <c r="A3500" s="37"/>
      <c r="B3500" s="37"/>
    </row>
    <row r="3501" spans="1:2" x14ac:dyDescent="0.25">
      <c r="A3501" s="37"/>
      <c r="B3501" s="37"/>
    </row>
    <row r="3502" spans="1:2" x14ac:dyDescent="0.25">
      <c r="A3502" s="37"/>
      <c r="B3502" s="37"/>
    </row>
    <row r="3503" spans="1:2" x14ac:dyDescent="0.25">
      <c r="A3503" s="37"/>
      <c r="B3503" s="37"/>
    </row>
    <row r="3504" spans="1:2" x14ac:dyDescent="0.25">
      <c r="A3504" s="37"/>
      <c r="B3504" s="37"/>
    </row>
    <row r="3505" spans="1:2" x14ac:dyDescent="0.25">
      <c r="A3505" s="37"/>
      <c r="B3505" s="37"/>
    </row>
    <row r="3506" spans="1:2" x14ac:dyDescent="0.25">
      <c r="A3506" s="37"/>
      <c r="B3506" s="37"/>
    </row>
    <row r="3507" spans="1:2" x14ac:dyDescent="0.25">
      <c r="A3507" s="37"/>
      <c r="B3507" s="37"/>
    </row>
    <row r="3508" spans="1:2" x14ac:dyDescent="0.25">
      <c r="A3508" s="37"/>
      <c r="B3508" s="37"/>
    </row>
    <row r="3509" spans="1:2" x14ac:dyDescent="0.25">
      <c r="A3509" s="37"/>
      <c r="B3509" s="37"/>
    </row>
    <row r="3510" spans="1:2" x14ac:dyDescent="0.25">
      <c r="A3510" s="37"/>
      <c r="B3510" s="37"/>
    </row>
    <row r="3511" spans="1:2" x14ac:dyDescent="0.25">
      <c r="A3511" s="37"/>
      <c r="B3511" s="37"/>
    </row>
    <row r="3512" spans="1:2" x14ac:dyDescent="0.25">
      <c r="A3512" s="37"/>
      <c r="B3512" s="37"/>
    </row>
    <row r="3513" spans="1:2" x14ac:dyDescent="0.25">
      <c r="A3513" s="37"/>
      <c r="B3513" s="37"/>
    </row>
    <row r="3514" spans="1:2" x14ac:dyDescent="0.25">
      <c r="A3514" s="37"/>
      <c r="B3514" s="37"/>
    </row>
    <row r="3515" spans="1:2" x14ac:dyDescent="0.25">
      <c r="A3515" s="37"/>
      <c r="B3515" s="37"/>
    </row>
    <row r="3516" spans="1:2" x14ac:dyDescent="0.25">
      <c r="A3516" s="37"/>
      <c r="B3516" s="37"/>
    </row>
    <row r="3517" spans="1:2" x14ac:dyDescent="0.25">
      <c r="A3517" s="37"/>
      <c r="B3517" s="37"/>
    </row>
    <row r="3518" spans="1:2" x14ac:dyDescent="0.25">
      <c r="A3518" s="37"/>
      <c r="B3518" s="37"/>
    </row>
    <row r="3519" spans="1:2" x14ac:dyDescent="0.25">
      <c r="A3519" s="37"/>
      <c r="B3519" s="37"/>
    </row>
    <row r="3520" spans="1:2" x14ac:dyDescent="0.25">
      <c r="A3520" s="37"/>
      <c r="B3520" s="37"/>
    </row>
    <row r="3521" spans="1:2" x14ac:dyDescent="0.25">
      <c r="A3521" s="37"/>
      <c r="B3521" s="37"/>
    </row>
    <row r="3522" spans="1:2" x14ac:dyDescent="0.25">
      <c r="A3522" s="37"/>
      <c r="B3522" s="37"/>
    </row>
    <row r="3523" spans="1:2" x14ac:dyDescent="0.25">
      <c r="A3523" s="37"/>
      <c r="B3523" s="37"/>
    </row>
    <row r="3524" spans="1:2" x14ac:dyDescent="0.25">
      <c r="A3524" s="37"/>
      <c r="B3524" s="37"/>
    </row>
    <row r="3525" spans="1:2" x14ac:dyDescent="0.25">
      <c r="A3525" s="37"/>
      <c r="B3525" s="37"/>
    </row>
    <row r="3526" spans="1:2" x14ac:dyDescent="0.25">
      <c r="A3526" s="37"/>
      <c r="B3526" s="37"/>
    </row>
    <row r="3527" spans="1:2" x14ac:dyDescent="0.25">
      <c r="A3527" s="37"/>
      <c r="B3527" s="37"/>
    </row>
    <row r="3528" spans="1:2" x14ac:dyDescent="0.25">
      <c r="A3528" s="37"/>
      <c r="B3528" s="37"/>
    </row>
    <row r="3529" spans="1:2" x14ac:dyDescent="0.25">
      <c r="A3529" s="37"/>
      <c r="B3529" s="37"/>
    </row>
    <row r="3530" spans="1:2" x14ac:dyDescent="0.25">
      <c r="A3530" s="37"/>
      <c r="B3530" s="37"/>
    </row>
    <row r="3531" spans="1:2" x14ac:dyDescent="0.25">
      <c r="A3531" s="37"/>
      <c r="B3531" s="37"/>
    </row>
    <row r="3532" spans="1:2" x14ac:dyDescent="0.25">
      <c r="A3532" s="37"/>
      <c r="B3532" s="37"/>
    </row>
    <row r="3533" spans="1:2" x14ac:dyDescent="0.25">
      <c r="A3533" s="37"/>
      <c r="B3533" s="37"/>
    </row>
    <row r="3534" spans="1:2" x14ac:dyDescent="0.25">
      <c r="A3534" s="37"/>
      <c r="B3534" s="37"/>
    </row>
    <row r="3535" spans="1:2" x14ac:dyDescent="0.25">
      <c r="A3535" s="37"/>
      <c r="B3535" s="37"/>
    </row>
    <row r="3536" spans="1:2" x14ac:dyDescent="0.25">
      <c r="A3536" s="37"/>
      <c r="B3536" s="37"/>
    </row>
    <row r="3537" spans="1:2" x14ac:dyDescent="0.25">
      <c r="A3537" s="37"/>
      <c r="B3537" s="37"/>
    </row>
    <row r="3538" spans="1:2" x14ac:dyDescent="0.25">
      <c r="A3538" s="37"/>
      <c r="B3538" s="37"/>
    </row>
    <row r="3539" spans="1:2" x14ac:dyDescent="0.25">
      <c r="A3539" s="37"/>
      <c r="B3539" s="37"/>
    </row>
    <row r="3540" spans="1:2" x14ac:dyDescent="0.25">
      <c r="A3540" s="37"/>
      <c r="B3540" s="37"/>
    </row>
    <row r="3541" spans="1:2" x14ac:dyDescent="0.25">
      <c r="A3541" s="37"/>
      <c r="B3541" s="37"/>
    </row>
    <row r="3542" spans="1:2" x14ac:dyDescent="0.25">
      <c r="A3542" s="37"/>
      <c r="B3542" s="37"/>
    </row>
    <row r="3543" spans="1:2" x14ac:dyDescent="0.25">
      <c r="A3543" s="37"/>
      <c r="B3543" s="37"/>
    </row>
    <row r="3544" spans="1:2" x14ac:dyDescent="0.25">
      <c r="A3544" s="37"/>
      <c r="B3544" s="37"/>
    </row>
    <row r="3545" spans="1:2" x14ac:dyDescent="0.25">
      <c r="A3545" s="37"/>
      <c r="B3545" s="37"/>
    </row>
    <row r="3546" spans="1:2" x14ac:dyDescent="0.25">
      <c r="A3546" s="37"/>
      <c r="B3546" s="37"/>
    </row>
    <row r="3547" spans="1:2" x14ac:dyDescent="0.25">
      <c r="A3547" s="37"/>
      <c r="B3547" s="37"/>
    </row>
    <row r="3548" spans="1:2" x14ac:dyDescent="0.25">
      <c r="A3548" s="37"/>
      <c r="B3548" s="37"/>
    </row>
    <row r="3549" spans="1:2" x14ac:dyDescent="0.25">
      <c r="A3549" s="37"/>
      <c r="B3549" s="37"/>
    </row>
    <row r="3550" spans="1:2" x14ac:dyDescent="0.25">
      <c r="A3550" s="37"/>
      <c r="B3550" s="37"/>
    </row>
    <row r="3551" spans="1:2" x14ac:dyDescent="0.25">
      <c r="A3551" s="37"/>
      <c r="B3551" s="37"/>
    </row>
    <row r="3552" spans="1:2" x14ac:dyDescent="0.25">
      <c r="A3552" s="37"/>
      <c r="B3552" s="37"/>
    </row>
    <row r="3553" spans="1:2" x14ac:dyDescent="0.25">
      <c r="A3553" s="37"/>
      <c r="B3553" s="37"/>
    </row>
    <row r="3554" spans="1:2" x14ac:dyDescent="0.25">
      <c r="A3554" s="37"/>
      <c r="B3554" s="37"/>
    </row>
    <row r="3555" spans="1:2" x14ac:dyDescent="0.25">
      <c r="A3555" s="37"/>
      <c r="B3555" s="37"/>
    </row>
    <row r="3556" spans="1:2" x14ac:dyDescent="0.25">
      <c r="A3556" s="37"/>
      <c r="B3556" s="37"/>
    </row>
    <row r="3557" spans="1:2" x14ac:dyDescent="0.25">
      <c r="A3557" s="37"/>
      <c r="B3557" s="37"/>
    </row>
    <row r="3558" spans="1:2" x14ac:dyDescent="0.25">
      <c r="A3558" s="37"/>
      <c r="B3558" s="37"/>
    </row>
    <row r="3559" spans="1:2" x14ac:dyDescent="0.25">
      <c r="A3559" s="37"/>
      <c r="B3559" s="37"/>
    </row>
    <row r="3560" spans="1:2" x14ac:dyDescent="0.25">
      <c r="A3560" s="37"/>
      <c r="B3560" s="37"/>
    </row>
    <row r="3561" spans="1:2" x14ac:dyDescent="0.25">
      <c r="A3561" s="37"/>
      <c r="B3561" s="37"/>
    </row>
    <row r="3562" spans="1:2" x14ac:dyDescent="0.25">
      <c r="A3562" s="37"/>
      <c r="B3562" s="37"/>
    </row>
    <row r="3563" spans="1:2" x14ac:dyDescent="0.25">
      <c r="A3563" s="37"/>
      <c r="B3563" s="37"/>
    </row>
    <row r="3564" spans="1:2" x14ac:dyDescent="0.25">
      <c r="A3564" s="37"/>
      <c r="B3564" s="37"/>
    </row>
    <row r="3565" spans="1:2" x14ac:dyDescent="0.25">
      <c r="A3565" s="37"/>
      <c r="B3565" s="37"/>
    </row>
    <row r="3566" spans="1:2" x14ac:dyDescent="0.25">
      <c r="A3566" s="37"/>
      <c r="B3566" s="37"/>
    </row>
    <row r="3567" spans="1:2" x14ac:dyDescent="0.25">
      <c r="A3567" s="37"/>
      <c r="B3567" s="37"/>
    </row>
    <row r="3568" spans="1:2" x14ac:dyDescent="0.25">
      <c r="A3568" s="37"/>
      <c r="B3568" s="37"/>
    </row>
    <row r="3569" spans="1:2" x14ac:dyDescent="0.25">
      <c r="A3569" s="37"/>
      <c r="B3569" s="37"/>
    </row>
    <row r="3570" spans="1:2" x14ac:dyDescent="0.25">
      <c r="A3570" s="37"/>
      <c r="B3570" s="37"/>
    </row>
    <row r="3571" spans="1:2" x14ac:dyDescent="0.25">
      <c r="A3571" s="37"/>
      <c r="B3571" s="37"/>
    </row>
    <row r="3572" spans="1:2" x14ac:dyDescent="0.25">
      <c r="A3572" s="37"/>
      <c r="B3572" s="37"/>
    </row>
    <row r="3573" spans="1:2" x14ac:dyDescent="0.25">
      <c r="A3573" s="37"/>
      <c r="B3573" s="37"/>
    </row>
    <row r="3574" spans="1:2" x14ac:dyDescent="0.25">
      <c r="A3574" s="37"/>
      <c r="B3574" s="37"/>
    </row>
    <row r="3575" spans="1:2" x14ac:dyDescent="0.25">
      <c r="A3575" s="37"/>
      <c r="B3575" s="37"/>
    </row>
    <row r="3576" spans="1:2" x14ac:dyDescent="0.25">
      <c r="A3576" s="37"/>
      <c r="B3576" s="37"/>
    </row>
    <row r="3577" spans="1:2" x14ac:dyDescent="0.25">
      <c r="A3577" s="37"/>
      <c r="B3577" s="37"/>
    </row>
    <row r="3578" spans="1:2" x14ac:dyDescent="0.25">
      <c r="A3578" s="37"/>
      <c r="B3578" s="37"/>
    </row>
    <row r="3579" spans="1:2" x14ac:dyDescent="0.25">
      <c r="A3579" s="37"/>
      <c r="B3579" s="37"/>
    </row>
    <row r="3580" spans="1:2" x14ac:dyDescent="0.25">
      <c r="A3580" s="37"/>
      <c r="B3580" s="37"/>
    </row>
    <row r="3581" spans="1:2" x14ac:dyDescent="0.25">
      <c r="A3581" s="37"/>
      <c r="B3581" s="37"/>
    </row>
    <row r="3582" spans="1:2" x14ac:dyDescent="0.25">
      <c r="A3582" s="37"/>
      <c r="B3582" s="37"/>
    </row>
    <row r="3583" spans="1:2" x14ac:dyDescent="0.25">
      <c r="A3583" s="37"/>
      <c r="B3583" s="37"/>
    </row>
    <row r="3584" spans="1:2" x14ac:dyDescent="0.25">
      <c r="A3584" s="37"/>
      <c r="B3584" s="37"/>
    </row>
    <row r="3585" spans="1:2" x14ac:dyDescent="0.25">
      <c r="A3585" s="37"/>
      <c r="B3585" s="37"/>
    </row>
    <row r="3586" spans="1:2" x14ac:dyDescent="0.25">
      <c r="A3586" s="37"/>
      <c r="B3586" s="37"/>
    </row>
    <row r="3587" spans="1:2" x14ac:dyDescent="0.25">
      <c r="A3587" s="37"/>
      <c r="B3587" s="37"/>
    </row>
    <row r="3588" spans="1:2" x14ac:dyDescent="0.25">
      <c r="A3588" s="37"/>
      <c r="B3588" s="37"/>
    </row>
    <row r="3589" spans="1:2" x14ac:dyDescent="0.25">
      <c r="A3589" s="37"/>
      <c r="B3589" s="37"/>
    </row>
    <row r="3590" spans="1:2" x14ac:dyDescent="0.25">
      <c r="A3590" s="37"/>
      <c r="B3590" s="37"/>
    </row>
    <row r="3591" spans="1:2" x14ac:dyDescent="0.25">
      <c r="A3591" s="37"/>
      <c r="B3591" s="37"/>
    </row>
    <row r="3592" spans="1:2" x14ac:dyDescent="0.25">
      <c r="A3592" s="37"/>
      <c r="B3592" s="37"/>
    </row>
    <row r="3593" spans="1:2" x14ac:dyDescent="0.25">
      <c r="A3593" s="37"/>
      <c r="B3593" s="37"/>
    </row>
    <row r="3594" spans="1:2" x14ac:dyDescent="0.25">
      <c r="A3594" s="37"/>
      <c r="B3594" s="37"/>
    </row>
    <row r="3595" spans="1:2" x14ac:dyDescent="0.25">
      <c r="A3595" s="37"/>
      <c r="B3595" s="37"/>
    </row>
    <row r="3596" spans="1:2" x14ac:dyDescent="0.25">
      <c r="A3596" s="37"/>
      <c r="B3596" s="37"/>
    </row>
    <row r="3597" spans="1:2" x14ac:dyDescent="0.25">
      <c r="A3597" s="37"/>
      <c r="B3597" s="37"/>
    </row>
    <row r="3598" spans="1:2" x14ac:dyDescent="0.25">
      <c r="A3598" s="37"/>
      <c r="B3598" s="37"/>
    </row>
    <row r="3599" spans="1:2" x14ac:dyDescent="0.25">
      <c r="A3599" s="37"/>
      <c r="B3599" s="37"/>
    </row>
    <row r="3600" spans="1:2" x14ac:dyDescent="0.25">
      <c r="A3600" s="37"/>
      <c r="B3600" s="37"/>
    </row>
    <row r="3601" spans="1:2" x14ac:dyDescent="0.25">
      <c r="A3601" s="37"/>
      <c r="B3601" s="37"/>
    </row>
    <row r="3602" spans="1:2" x14ac:dyDescent="0.25">
      <c r="A3602" s="37"/>
      <c r="B3602" s="37"/>
    </row>
    <row r="3603" spans="1:2" x14ac:dyDescent="0.25">
      <c r="A3603" s="37"/>
      <c r="B3603" s="37"/>
    </row>
    <row r="3604" spans="1:2" x14ac:dyDescent="0.25">
      <c r="A3604" s="37"/>
      <c r="B3604" s="37"/>
    </row>
    <row r="3605" spans="1:2" x14ac:dyDescent="0.25">
      <c r="A3605" s="37"/>
      <c r="B3605" s="37"/>
    </row>
    <row r="3606" spans="1:2" x14ac:dyDescent="0.25">
      <c r="A3606" s="37"/>
      <c r="B3606" s="37"/>
    </row>
    <row r="3607" spans="1:2" x14ac:dyDescent="0.25">
      <c r="A3607" s="37"/>
      <c r="B3607" s="37"/>
    </row>
    <row r="3608" spans="1:2" x14ac:dyDescent="0.25">
      <c r="A3608" s="37"/>
      <c r="B3608" s="37"/>
    </row>
    <row r="3609" spans="1:2" x14ac:dyDescent="0.25">
      <c r="A3609" s="37"/>
      <c r="B3609" s="37"/>
    </row>
    <row r="3610" spans="1:2" x14ac:dyDescent="0.25">
      <c r="A3610" s="37"/>
      <c r="B3610" s="37"/>
    </row>
    <row r="3611" spans="1:2" x14ac:dyDescent="0.25">
      <c r="A3611" s="37"/>
      <c r="B3611" s="37"/>
    </row>
    <row r="3612" spans="1:2" x14ac:dyDescent="0.25">
      <c r="A3612" s="37"/>
      <c r="B3612" s="37"/>
    </row>
    <row r="3613" spans="1:2" x14ac:dyDescent="0.25">
      <c r="A3613" s="37"/>
      <c r="B3613" s="37"/>
    </row>
    <row r="3614" spans="1:2" x14ac:dyDescent="0.25">
      <c r="A3614" s="37"/>
      <c r="B3614" s="37"/>
    </row>
    <row r="3615" spans="1:2" x14ac:dyDescent="0.25">
      <c r="A3615" s="37"/>
      <c r="B3615" s="37"/>
    </row>
    <row r="3616" spans="1:2" x14ac:dyDescent="0.25">
      <c r="A3616" s="37"/>
      <c r="B3616" s="37"/>
    </row>
    <row r="3617" spans="1:2" x14ac:dyDescent="0.25">
      <c r="A3617" s="37"/>
      <c r="B3617" s="37"/>
    </row>
    <row r="3618" spans="1:2" x14ac:dyDescent="0.25">
      <c r="A3618" s="37"/>
      <c r="B3618" s="37"/>
    </row>
    <row r="3619" spans="1:2" x14ac:dyDescent="0.25">
      <c r="A3619" s="37"/>
      <c r="B3619" s="37"/>
    </row>
    <row r="3620" spans="1:2" x14ac:dyDescent="0.25">
      <c r="A3620" s="37"/>
      <c r="B3620" s="37"/>
    </row>
    <row r="3621" spans="1:2" x14ac:dyDescent="0.25">
      <c r="A3621" s="37"/>
      <c r="B3621" s="37"/>
    </row>
    <row r="3622" spans="1:2" x14ac:dyDescent="0.25">
      <c r="A3622" s="37"/>
      <c r="B3622" s="37"/>
    </row>
    <row r="3623" spans="1:2" x14ac:dyDescent="0.25">
      <c r="A3623" s="37"/>
      <c r="B3623" s="37"/>
    </row>
    <row r="3624" spans="1:2" x14ac:dyDescent="0.25">
      <c r="A3624" s="37"/>
      <c r="B3624" s="37"/>
    </row>
    <row r="3625" spans="1:2" x14ac:dyDescent="0.25">
      <c r="A3625" s="37"/>
      <c r="B3625" s="37"/>
    </row>
    <row r="3626" spans="1:2" x14ac:dyDescent="0.25">
      <c r="A3626" s="37"/>
      <c r="B3626" s="37"/>
    </row>
    <row r="3627" spans="1:2" x14ac:dyDescent="0.25">
      <c r="A3627" s="37"/>
      <c r="B3627" s="37"/>
    </row>
    <row r="3628" spans="1:2" x14ac:dyDescent="0.25">
      <c r="A3628" s="37"/>
      <c r="B3628" s="37"/>
    </row>
    <row r="3629" spans="1:2" x14ac:dyDescent="0.25">
      <c r="A3629" s="37"/>
      <c r="B3629" s="37"/>
    </row>
    <row r="3630" spans="1:2" x14ac:dyDescent="0.25">
      <c r="A3630" s="37"/>
      <c r="B3630" s="37"/>
    </row>
    <row r="3631" spans="1:2" x14ac:dyDescent="0.25">
      <c r="A3631" s="37"/>
      <c r="B3631" s="37"/>
    </row>
    <row r="3632" spans="1:2" x14ac:dyDescent="0.25">
      <c r="A3632" s="37"/>
      <c r="B3632" s="37"/>
    </row>
    <row r="3633" spans="1:2" x14ac:dyDescent="0.25">
      <c r="A3633" s="37"/>
      <c r="B3633" s="37"/>
    </row>
    <row r="3634" spans="1:2" x14ac:dyDescent="0.25">
      <c r="A3634" s="37"/>
      <c r="B3634" s="37"/>
    </row>
    <row r="3635" spans="1:2" x14ac:dyDescent="0.25">
      <c r="A3635" s="37"/>
      <c r="B3635" s="37"/>
    </row>
    <row r="3636" spans="1:2" x14ac:dyDescent="0.25">
      <c r="A3636" s="37"/>
      <c r="B3636" s="37"/>
    </row>
    <row r="3637" spans="1:2" x14ac:dyDescent="0.25">
      <c r="A3637" s="37"/>
      <c r="B3637" s="37"/>
    </row>
    <row r="3638" spans="1:2" x14ac:dyDescent="0.25">
      <c r="A3638" s="37"/>
      <c r="B3638" s="37"/>
    </row>
    <row r="3639" spans="1:2" x14ac:dyDescent="0.25">
      <c r="A3639" s="37"/>
      <c r="B3639" s="37"/>
    </row>
    <row r="3640" spans="1:2" x14ac:dyDescent="0.25">
      <c r="A3640" s="37"/>
      <c r="B3640" s="37"/>
    </row>
    <row r="3641" spans="1:2" x14ac:dyDescent="0.25">
      <c r="A3641" s="37"/>
      <c r="B3641" s="37"/>
    </row>
    <row r="3642" spans="1:2" x14ac:dyDescent="0.25">
      <c r="A3642" s="37"/>
      <c r="B3642" s="37"/>
    </row>
    <row r="3643" spans="1:2" x14ac:dyDescent="0.25">
      <c r="A3643" s="37"/>
      <c r="B3643" s="37"/>
    </row>
    <row r="3644" spans="1:2" x14ac:dyDescent="0.25">
      <c r="A3644" s="37"/>
      <c r="B3644" s="37"/>
    </row>
    <row r="3645" spans="1:2" x14ac:dyDescent="0.25">
      <c r="A3645" s="37"/>
      <c r="B3645" s="37"/>
    </row>
    <row r="3646" spans="1:2" x14ac:dyDescent="0.25">
      <c r="A3646" s="37"/>
      <c r="B3646" s="37"/>
    </row>
    <row r="3647" spans="1:2" x14ac:dyDescent="0.25">
      <c r="A3647" s="37"/>
      <c r="B3647" s="37"/>
    </row>
    <row r="3648" spans="1:2" x14ac:dyDescent="0.25">
      <c r="A3648" s="37"/>
      <c r="B3648" s="37"/>
    </row>
    <row r="3649" spans="1:2" x14ac:dyDescent="0.25">
      <c r="A3649" s="37"/>
      <c r="B3649" s="37"/>
    </row>
    <row r="3650" spans="1:2" x14ac:dyDescent="0.25">
      <c r="A3650" s="37"/>
      <c r="B3650" s="37"/>
    </row>
    <row r="3651" spans="1:2" x14ac:dyDescent="0.25">
      <c r="A3651" s="37"/>
      <c r="B3651" s="37"/>
    </row>
    <row r="3652" spans="1:2" x14ac:dyDescent="0.25">
      <c r="A3652" s="37"/>
      <c r="B3652" s="37"/>
    </row>
    <row r="3653" spans="1:2" x14ac:dyDescent="0.25">
      <c r="A3653" s="37"/>
      <c r="B3653" s="37"/>
    </row>
    <row r="3654" spans="1:2" x14ac:dyDescent="0.25">
      <c r="A3654" s="37"/>
      <c r="B3654" s="37"/>
    </row>
    <row r="3655" spans="1:2" x14ac:dyDescent="0.25">
      <c r="A3655" s="37"/>
      <c r="B3655" s="37"/>
    </row>
    <row r="3656" spans="1:2" x14ac:dyDescent="0.25">
      <c r="A3656" s="37"/>
      <c r="B3656" s="37"/>
    </row>
    <row r="3657" spans="1:2" x14ac:dyDescent="0.25">
      <c r="A3657" s="37"/>
      <c r="B3657" s="37"/>
    </row>
    <row r="3658" spans="1:2" x14ac:dyDescent="0.25">
      <c r="A3658" s="37"/>
      <c r="B3658" s="37"/>
    </row>
    <row r="3659" spans="1:2" x14ac:dyDescent="0.25">
      <c r="A3659" s="37"/>
      <c r="B3659" s="37"/>
    </row>
    <row r="3660" spans="1:2" x14ac:dyDescent="0.25">
      <c r="A3660" s="37"/>
      <c r="B3660" s="37"/>
    </row>
    <row r="3661" spans="1:2" x14ac:dyDescent="0.25">
      <c r="A3661" s="37"/>
      <c r="B3661" s="37"/>
    </row>
    <row r="3662" spans="1:2" x14ac:dyDescent="0.25">
      <c r="A3662" s="37"/>
      <c r="B3662" s="37"/>
    </row>
    <row r="3663" spans="1:2" x14ac:dyDescent="0.25">
      <c r="A3663" s="37"/>
      <c r="B3663" s="37"/>
    </row>
    <row r="3664" spans="1:2" x14ac:dyDescent="0.25">
      <c r="A3664" s="37"/>
      <c r="B3664" s="37"/>
    </row>
    <row r="3665" spans="1:2" x14ac:dyDescent="0.25">
      <c r="A3665" s="37"/>
      <c r="B3665" s="37"/>
    </row>
    <row r="3666" spans="1:2" x14ac:dyDescent="0.25">
      <c r="A3666" s="37"/>
      <c r="B3666" s="37"/>
    </row>
    <row r="3667" spans="1:2" x14ac:dyDescent="0.25">
      <c r="A3667" s="37"/>
      <c r="B3667" s="37"/>
    </row>
    <row r="3668" spans="1:2" x14ac:dyDescent="0.25">
      <c r="A3668" s="37"/>
      <c r="B3668" s="37"/>
    </row>
    <row r="3669" spans="1:2" x14ac:dyDescent="0.25">
      <c r="A3669" s="37"/>
      <c r="B3669" s="37"/>
    </row>
    <row r="3670" spans="1:2" x14ac:dyDescent="0.25">
      <c r="A3670" s="37"/>
      <c r="B3670" s="37"/>
    </row>
    <row r="3671" spans="1:2" x14ac:dyDescent="0.25">
      <c r="A3671" s="37"/>
      <c r="B3671" s="37"/>
    </row>
    <row r="3672" spans="1:2" x14ac:dyDescent="0.25">
      <c r="A3672" s="37"/>
      <c r="B3672" s="37"/>
    </row>
    <row r="3673" spans="1:2" x14ac:dyDescent="0.25">
      <c r="A3673" s="37"/>
      <c r="B3673" s="37"/>
    </row>
    <row r="3674" spans="1:2" x14ac:dyDescent="0.25">
      <c r="A3674" s="37"/>
      <c r="B3674" s="37"/>
    </row>
    <row r="3675" spans="1:2" x14ac:dyDescent="0.25">
      <c r="A3675" s="37"/>
      <c r="B3675" s="37"/>
    </row>
    <row r="3676" spans="1:2" x14ac:dyDescent="0.25">
      <c r="A3676" s="37"/>
      <c r="B3676" s="37"/>
    </row>
    <row r="3677" spans="1:2" x14ac:dyDescent="0.25">
      <c r="A3677" s="37"/>
      <c r="B3677" s="37"/>
    </row>
    <row r="3678" spans="1:2" x14ac:dyDescent="0.25">
      <c r="A3678" s="37"/>
      <c r="B3678" s="37"/>
    </row>
    <row r="3679" spans="1:2" x14ac:dyDescent="0.25">
      <c r="A3679" s="37"/>
      <c r="B3679" s="37"/>
    </row>
    <row r="3680" spans="1:2" x14ac:dyDescent="0.25">
      <c r="A3680" s="37"/>
      <c r="B3680" s="37"/>
    </row>
    <row r="3681" spans="1:2" x14ac:dyDescent="0.25">
      <c r="A3681" s="37"/>
      <c r="B3681" s="37"/>
    </row>
    <row r="3682" spans="1:2" x14ac:dyDescent="0.25">
      <c r="A3682" s="37"/>
      <c r="B3682" s="37"/>
    </row>
    <row r="3683" spans="1:2" x14ac:dyDescent="0.25">
      <c r="A3683" s="37"/>
      <c r="B3683" s="37"/>
    </row>
    <row r="3684" spans="1:2" x14ac:dyDescent="0.25">
      <c r="A3684" s="37"/>
      <c r="B3684" s="37"/>
    </row>
    <row r="3685" spans="1:2" x14ac:dyDescent="0.25">
      <c r="A3685" s="37"/>
      <c r="B3685" s="37"/>
    </row>
    <row r="3686" spans="1:2" x14ac:dyDescent="0.25">
      <c r="A3686" s="37"/>
      <c r="B3686" s="37"/>
    </row>
    <row r="3687" spans="1:2" x14ac:dyDescent="0.25">
      <c r="A3687" s="37"/>
      <c r="B3687" s="37"/>
    </row>
    <row r="3688" spans="1:2" x14ac:dyDescent="0.25">
      <c r="A3688" s="37"/>
      <c r="B3688" s="37"/>
    </row>
    <row r="3689" spans="1:2" x14ac:dyDescent="0.25">
      <c r="A3689" s="37"/>
      <c r="B3689" s="37"/>
    </row>
    <row r="3690" spans="1:2" x14ac:dyDescent="0.25">
      <c r="A3690" s="37"/>
      <c r="B3690" s="37"/>
    </row>
    <row r="3691" spans="1:2" x14ac:dyDescent="0.25">
      <c r="A3691" s="37"/>
      <c r="B3691" s="37"/>
    </row>
    <row r="3692" spans="1:2" x14ac:dyDescent="0.25">
      <c r="A3692" s="37"/>
      <c r="B3692" s="37"/>
    </row>
    <row r="3693" spans="1:2" x14ac:dyDescent="0.25">
      <c r="A3693" s="37"/>
      <c r="B3693" s="37"/>
    </row>
    <row r="3694" spans="1:2" x14ac:dyDescent="0.25">
      <c r="A3694" s="37"/>
      <c r="B3694" s="37"/>
    </row>
    <row r="3695" spans="1:2" x14ac:dyDescent="0.25">
      <c r="A3695" s="37"/>
      <c r="B3695" s="37"/>
    </row>
    <row r="3696" spans="1:2" x14ac:dyDescent="0.25">
      <c r="A3696" s="37"/>
      <c r="B3696" s="37"/>
    </row>
    <row r="3697" spans="1:2" x14ac:dyDescent="0.25">
      <c r="A3697" s="37"/>
      <c r="B3697" s="37"/>
    </row>
    <row r="3698" spans="1:2" x14ac:dyDescent="0.25">
      <c r="A3698" s="37"/>
      <c r="B3698" s="37"/>
    </row>
    <row r="3699" spans="1:2" x14ac:dyDescent="0.25">
      <c r="A3699" s="37"/>
      <c r="B3699" s="37"/>
    </row>
    <row r="3700" spans="1:2" x14ac:dyDescent="0.25">
      <c r="A3700" s="37"/>
      <c r="B3700" s="37"/>
    </row>
    <row r="3701" spans="1:2" x14ac:dyDescent="0.25">
      <c r="A3701" s="37"/>
      <c r="B3701" s="37"/>
    </row>
    <row r="3702" spans="1:2" x14ac:dyDescent="0.25">
      <c r="A3702" s="37"/>
      <c r="B3702" s="37"/>
    </row>
    <row r="3703" spans="1:2" x14ac:dyDescent="0.25">
      <c r="A3703" s="37"/>
      <c r="B3703" s="37"/>
    </row>
    <row r="3704" spans="1:2" x14ac:dyDescent="0.25">
      <c r="A3704" s="37"/>
      <c r="B3704" s="37"/>
    </row>
    <row r="3705" spans="1:2" x14ac:dyDescent="0.25">
      <c r="A3705" s="37"/>
      <c r="B3705" s="37"/>
    </row>
    <row r="3706" spans="1:2" x14ac:dyDescent="0.25">
      <c r="A3706" s="37"/>
      <c r="B3706" s="37"/>
    </row>
    <row r="3707" spans="1:2" x14ac:dyDescent="0.25">
      <c r="A3707" s="37"/>
      <c r="B3707" s="37"/>
    </row>
    <row r="3708" spans="1:2" x14ac:dyDescent="0.25">
      <c r="A3708" s="37"/>
      <c r="B3708" s="37"/>
    </row>
    <row r="3709" spans="1:2" x14ac:dyDescent="0.25">
      <c r="A3709" s="37"/>
      <c r="B3709" s="37"/>
    </row>
    <row r="3710" spans="1:2" x14ac:dyDescent="0.25">
      <c r="A3710" s="37"/>
      <c r="B3710" s="37"/>
    </row>
    <row r="3711" spans="1:2" x14ac:dyDescent="0.25">
      <c r="A3711" s="37"/>
      <c r="B3711" s="37"/>
    </row>
    <row r="3712" spans="1:2" x14ac:dyDescent="0.25">
      <c r="A3712" s="37"/>
      <c r="B3712" s="37"/>
    </row>
    <row r="3713" spans="1:2" x14ac:dyDescent="0.25">
      <c r="A3713" s="37"/>
      <c r="B3713" s="37"/>
    </row>
    <row r="3714" spans="1:2" x14ac:dyDescent="0.25">
      <c r="A3714" s="37"/>
      <c r="B3714" s="37"/>
    </row>
    <row r="3715" spans="1:2" x14ac:dyDescent="0.25">
      <c r="A3715" s="37"/>
      <c r="B3715" s="37"/>
    </row>
    <row r="3716" spans="1:2" x14ac:dyDescent="0.25">
      <c r="A3716" s="37"/>
      <c r="B3716" s="37"/>
    </row>
    <row r="3717" spans="1:2" x14ac:dyDescent="0.25">
      <c r="A3717" s="37"/>
      <c r="B3717" s="37"/>
    </row>
    <row r="3718" spans="1:2" x14ac:dyDescent="0.25">
      <c r="A3718" s="37"/>
      <c r="B3718" s="37"/>
    </row>
    <row r="3719" spans="1:2" x14ac:dyDescent="0.25">
      <c r="A3719" s="37"/>
      <c r="B3719" s="37"/>
    </row>
    <row r="3720" spans="1:2" x14ac:dyDescent="0.25">
      <c r="A3720" s="37"/>
      <c r="B3720" s="37"/>
    </row>
    <row r="3721" spans="1:2" x14ac:dyDescent="0.25">
      <c r="A3721" s="37"/>
      <c r="B3721" s="37"/>
    </row>
    <row r="3722" spans="1:2" x14ac:dyDescent="0.25">
      <c r="A3722" s="37"/>
      <c r="B3722" s="37"/>
    </row>
    <row r="3723" spans="1:2" x14ac:dyDescent="0.25">
      <c r="A3723" s="37"/>
      <c r="B3723" s="37"/>
    </row>
    <row r="3724" spans="1:2" x14ac:dyDescent="0.25">
      <c r="A3724" s="37"/>
      <c r="B3724" s="37"/>
    </row>
    <row r="3725" spans="1:2" x14ac:dyDescent="0.25">
      <c r="A3725" s="37"/>
      <c r="B3725" s="37"/>
    </row>
    <row r="3726" spans="1:2" x14ac:dyDescent="0.25">
      <c r="A3726" s="37"/>
      <c r="B3726" s="37"/>
    </row>
    <row r="3727" spans="1:2" x14ac:dyDescent="0.25">
      <c r="A3727" s="37"/>
      <c r="B3727" s="37"/>
    </row>
    <row r="3728" spans="1:2" x14ac:dyDescent="0.25">
      <c r="A3728" s="37"/>
      <c r="B3728" s="37"/>
    </row>
    <row r="3729" spans="1:2" x14ac:dyDescent="0.25">
      <c r="A3729" s="37"/>
      <c r="B3729" s="37"/>
    </row>
    <row r="3730" spans="1:2" x14ac:dyDescent="0.25">
      <c r="A3730" s="37"/>
      <c r="B3730" s="37"/>
    </row>
    <row r="3731" spans="1:2" x14ac:dyDescent="0.25">
      <c r="A3731" s="37"/>
      <c r="B3731" s="37"/>
    </row>
    <row r="3732" spans="1:2" x14ac:dyDescent="0.25">
      <c r="A3732" s="37"/>
      <c r="B3732" s="37"/>
    </row>
    <row r="3733" spans="1:2" x14ac:dyDescent="0.25">
      <c r="A3733" s="37"/>
      <c r="B3733" s="37"/>
    </row>
    <row r="3734" spans="1:2" x14ac:dyDescent="0.25">
      <c r="A3734" s="37"/>
      <c r="B3734" s="37"/>
    </row>
    <row r="3735" spans="1:2" x14ac:dyDescent="0.25">
      <c r="A3735" s="37"/>
      <c r="B3735" s="37"/>
    </row>
    <row r="3736" spans="1:2" x14ac:dyDescent="0.25">
      <c r="A3736" s="37"/>
      <c r="B3736" s="37"/>
    </row>
    <row r="3737" spans="1:2" x14ac:dyDescent="0.25">
      <c r="A3737" s="37"/>
      <c r="B3737" s="37"/>
    </row>
    <row r="3738" spans="1:2" x14ac:dyDescent="0.25">
      <c r="A3738" s="37"/>
      <c r="B3738" s="37"/>
    </row>
    <row r="3739" spans="1:2" x14ac:dyDescent="0.25">
      <c r="A3739" s="37"/>
      <c r="B3739" s="37"/>
    </row>
    <row r="3740" spans="1:2" x14ac:dyDescent="0.25">
      <c r="A3740" s="37"/>
      <c r="B3740" s="37"/>
    </row>
    <row r="3741" spans="1:2" x14ac:dyDescent="0.25">
      <c r="A3741" s="37"/>
      <c r="B3741" s="37"/>
    </row>
    <row r="3742" spans="1:2" x14ac:dyDescent="0.25">
      <c r="A3742" s="37"/>
      <c r="B3742" s="37"/>
    </row>
    <row r="3743" spans="1:2" x14ac:dyDescent="0.25">
      <c r="A3743" s="37"/>
      <c r="B3743" s="37"/>
    </row>
    <row r="3744" spans="1:2" x14ac:dyDescent="0.25">
      <c r="A3744" s="37"/>
      <c r="B3744" s="37"/>
    </row>
    <row r="3745" spans="1:2" x14ac:dyDescent="0.25">
      <c r="A3745" s="37"/>
      <c r="B3745" s="37"/>
    </row>
    <row r="3746" spans="1:2" x14ac:dyDescent="0.25">
      <c r="A3746" s="37"/>
      <c r="B3746" s="37"/>
    </row>
    <row r="3747" spans="1:2" x14ac:dyDescent="0.25">
      <c r="A3747" s="37"/>
      <c r="B3747" s="37"/>
    </row>
    <row r="3748" spans="1:2" x14ac:dyDescent="0.25">
      <c r="A3748" s="37"/>
      <c r="B3748" s="37"/>
    </row>
    <row r="3749" spans="1:2" x14ac:dyDescent="0.25">
      <c r="A3749" s="37"/>
      <c r="B3749" s="37"/>
    </row>
    <row r="3750" spans="1:2" x14ac:dyDescent="0.25">
      <c r="A3750" s="37"/>
      <c r="B3750" s="37"/>
    </row>
    <row r="3751" spans="1:2" x14ac:dyDescent="0.25">
      <c r="A3751" s="37"/>
      <c r="B3751" s="37"/>
    </row>
    <row r="3752" spans="1:2" x14ac:dyDescent="0.25">
      <c r="A3752" s="37"/>
      <c r="B3752" s="37"/>
    </row>
    <row r="3753" spans="1:2" x14ac:dyDescent="0.25">
      <c r="A3753" s="37"/>
      <c r="B3753" s="37"/>
    </row>
    <row r="3754" spans="1:2" x14ac:dyDescent="0.25">
      <c r="A3754" s="37"/>
      <c r="B3754" s="37"/>
    </row>
    <row r="3755" spans="1:2" x14ac:dyDescent="0.25">
      <c r="A3755" s="37"/>
      <c r="B3755" s="37"/>
    </row>
    <row r="3756" spans="1:2" x14ac:dyDescent="0.25">
      <c r="A3756" s="37"/>
      <c r="B3756" s="37"/>
    </row>
    <row r="3757" spans="1:2" x14ac:dyDescent="0.25">
      <c r="A3757" s="37"/>
      <c r="B3757" s="37"/>
    </row>
    <row r="3758" spans="1:2" x14ac:dyDescent="0.25">
      <c r="A3758" s="37"/>
      <c r="B3758" s="37"/>
    </row>
    <row r="3759" spans="1:2" x14ac:dyDescent="0.25">
      <c r="A3759" s="37"/>
      <c r="B3759" s="37"/>
    </row>
    <row r="3760" spans="1:2" x14ac:dyDescent="0.25">
      <c r="A3760" s="37"/>
      <c r="B3760" s="37"/>
    </row>
    <row r="3761" spans="1:2" x14ac:dyDescent="0.25">
      <c r="A3761" s="37"/>
      <c r="B3761" s="37"/>
    </row>
    <row r="3762" spans="1:2" x14ac:dyDescent="0.25">
      <c r="A3762" s="37"/>
      <c r="B3762" s="37"/>
    </row>
    <row r="3763" spans="1:2" x14ac:dyDescent="0.25">
      <c r="A3763" s="37"/>
      <c r="B3763" s="37"/>
    </row>
    <row r="3764" spans="1:2" x14ac:dyDescent="0.25">
      <c r="A3764" s="37"/>
      <c r="B3764" s="37"/>
    </row>
    <row r="3765" spans="1:2" x14ac:dyDescent="0.25">
      <c r="A3765" s="37"/>
      <c r="B3765" s="37"/>
    </row>
    <row r="3766" spans="1:2" x14ac:dyDescent="0.25">
      <c r="A3766" s="37"/>
      <c r="B3766" s="37"/>
    </row>
    <row r="3767" spans="1:2" x14ac:dyDescent="0.25">
      <c r="A3767" s="37"/>
      <c r="B3767" s="37"/>
    </row>
    <row r="3768" spans="1:2" x14ac:dyDescent="0.25">
      <c r="A3768" s="37"/>
      <c r="B3768" s="37"/>
    </row>
    <row r="3769" spans="1:2" x14ac:dyDescent="0.25">
      <c r="A3769" s="37"/>
      <c r="B3769" s="37"/>
    </row>
    <row r="3770" spans="1:2" x14ac:dyDescent="0.25">
      <c r="A3770" s="37"/>
      <c r="B3770" s="37"/>
    </row>
    <row r="3771" spans="1:2" x14ac:dyDescent="0.25">
      <c r="A3771" s="37"/>
      <c r="B3771" s="37"/>
    </row>
    <row r="3772" spans="1:2" x14ac:dyDescent="0.25">
      <c r="A3772" s="37"/>
      <c r="B3772" s="37"/>
    </row>
    <row r="3773" spans="1:2" x14ac:dyDescent="0.25">
      <c r="A3773" s="37"/>
      <c r="B3773" s="37"/>
    </row>
    <row r="3774" spans="1:2" x14ac:dyDescent="0.25">
      <c r="A3774" s="37"/>
      <c r="B3774" s="37"/>
    </row>
    <row r="3775" spans="1:2" x14ac:dyDescent="0.25">
      <c r="A3775" s="37"/>
      <c r="B3775" s="37"/>
    </row>
    <row r="3776" spans="1:2" x14ac:dyDescent="0.25">
      <c r="A3776" s="37"/>
      <c r="B3776" s="37"/>
    </row>
    <row r="3777" spans="1:2" x14ac:dyDescent="0.25">
      <c r="A3777" s="37"/>
      <c r="B3777" s="37"/>
    </row>
    <row r="3778" spans="1:2" x14ac:dyDescent="0.25">
      <c r="A3778" s="37"/>
      <c r="B3778" s="37"/>
    </row>
    <row r="3779" spans="1:2" x14ac:dyDescent="0.25">
      <c r="A3779" s="37"/>
      <c r="B3779" s="37"/>
    </row>
    <row r="3780" spans="1:2" x14ac:dyDescent="0.25">
      <c r="A3780" s="37"/>
      <c r="B3780" s="37"/>
    </row>
    <row r="3781" spans="1:2" x14ac:dyDescent="0.25">
      <c r="A3781" s="37"/>
      <c r="B3781" s="37"/>
    </row>
    <row r="3782" spans="1:2" x14ac:dyDescent="0.25">
      <c r="A3782" s="37"/>
      <c r="B3782" s="37"/>
    </row>
    <row r="3783" spans="1:2" x14ac:dyDescent="0.25">
      <c r="A3783" s="37"/>
      <c r="B3783" s="37"/>
    </row>
    <row r="3784" spans="1:2" x14ac:dyDescent="0.25">
      <c r="A3784" s="37"/>
      <c r="B3784" s="37"/>
    </row>
    <row r="3785" spans="1:2" x14ac:dyDescent="0.25">
      <c r="A3785" s="37"/>
      <c r="B3785" s="37"/>
    </row>
    <row r="3786" spans="1:2" x14ac:dyDescent="0.25">
      <c r="A3786" s="37"/>
      <c r="B3786" s="37"/>
    </row>
    <row r="3787" spans="1:2" x14ac:dyDescent="0.25">
      <c r="A3787" s="37"/>
      <c r="B3787" s="37"/>
    </row>
    <row r="3788" spans="1:2" x14ac:dyDescent="0.25">
      <c r="A3788" s="37"/>
      <c r="B3788" s="37"/>
    </row>
    <row r="3789" spans="1:2" x14ac:dyDescent="0.25">
      <c r="A3789" s="37"/>
      <c r="B3789" s="37"/>
    </row>
    <row r="3790" spans="1:2" x14ac:dyDescent="0.25">
      <c r="A3790" s="37"/>
      <c r="B3790" s="37"/>
    </row>
    <row r="3791" spans="1:2" x14ac:dyDescent="0.25">
      <c r="A3791" s="37"/>
      <c r="B3791" s="37"/>
    </row>
    <row r="3792" spans="1:2" x14ac:dyDescent="0.25">
      <c r="A3792" s="37"/>
      <c r="B3792" s="37"/>
    </row>
    <row r="3793" spans="1:2" x14ac:dyDescent="0.25">
      <c r="A3793" s="37"/>
      <c r="B3793" s="37"/>
    </row>
    <row r="3794" spans="1:2" x14ac:dyDescent="0.25">
      <c r="A3794" s="37"/>
      <c r="B3794" s="37"/>
    </row>
    <row r="3795" spans="1:2" x14ac:dyDescent="0.25">
      <c r="A3795" s="37"/>
      <c r="B3795" s="37"/>
    </row>
    <row r="3796" spans="1:2" x14ac:dyDescent="0.25">
      <c r="A3796" s="37"/>
      <c r="B3796" s="37"/>
    </row>
    <row r="3797" spans="1:2" x14ac:dyDescent="0.25">
      <c r="A3797" s="37"/>
      <c r="B3797" s="37"/>
    </row>
    <row r="3798" spans="1:2" x14ac:dyDescent="0.25">
      <c r="A3798" s="37"/>
      <c r="B3798" s="37"/>
    </row>
    <row r="3799" spans="1:2" x14ac:dyDescent="0.25">
      <c r="A3799" s="37"/>
      <c r="B3799" s="37"/>
    </row>
    <row r="3800" spans="1:2" x14ac:dyDescent="0.25">
      <c r="A3800" s="37"/>
      <c r="B3800" s="37"/>
    </row>
    <row r="3801" spans="1:2" x14ac:dyDescent="0.25">
      <c r="A3801" s="37"/>
      <c r="B3801" s="37"/>
    </row>
    <row r="3802" spans="1:2" x14ac:dyDescent="0.25">
      <c r="A3802" s="37"/>
      <c r="B3802" s="37"/>
    </row>
    <row r="3803" spans="1:2" x14ac:dyDescent="0.25">
      <c r="A3803" s="37"/>
      <c r="B3803" s="37"/>
    </row>
    <row r="3804" spans="1:2" x14ac:dyDescent="0.25">
      <c r="A3804" s="37"/>
      <c r="B3804" s="37"/>
    </row>
    <row r="3805" spans="1:2" x14ac:dyDescent="0.25">
      <c r="A3805" s="37"/>
      <c r="B3805" s="37"/>
    </row>
    <row r="3806" spans="1:2" x14ac:dyDescent="0.25">
      <c r="A3806" s="37"/>
      <c r="B3806" s="37"/>
    </row>
    <row r="3807" spans="1:2" x14ac:dyDescent="0.25">
      <c r="A3807" s="37"/>
      <c r="B3807" s="37"/>
    </row>
    <row r="3808" spans="1:2" x14ac:dyDescent="0.25">
      <c r="A3808" s="37"/>
      <c r="B3808" s="37"/>
    </row>
    <row r="3809" spans="1:2" x14ac:dyDescent="0.25">
      <c r="A3809" s="37"/>
      <c r="B3809" s="37"/>
    </row>
    <row r="3810" spans="1:2" x14ac:dyDescent="0.25">
      <c r="A3810" s="37"/>
      <c r="B3810" s="37"/>
    </row>
    <row r="3811" spans="1:2" x14ac:dyDescent="0.25">
      <c r="A3811" s="37"/>
      <c r="B3811" s="37"/>
    </row>
    <row r="3812" spans="1:2" x14ac:dyDescent="0.25">
      <c r="A3812" s="37"/>
      <c r="B3812" s="37"/>
    </row>
    <row r="3813" spans="1:2" x14ac:dyDescent="0.25">
      <c r="A3813" s="37"/>
      <c r="B3813" s="37"/>
    </row>
    <row r="3814" spans="1:2" x14ac:dyDescent="0.25">
      <c r="A3814" s="37"/>
      <c r="B3814" s="37"/>
    </row>
    <row r="3815" spans="1:2" x14ac:dyDescent="0.25">
      <c r="A3815" s="37"/>
      <c r="B3815" s="37"/>
    </row>
    <row r="3816" spans="1:2" x14ac:dyDescent="0.25">
      <c r="A3816" s="37"/>
      <c r="B3816" s="37"/>
    </row>
    <row r="3817" spans="1:2" x14ac:dyDescent="0.25">
      <c r="A3817" s="37"/>
      <c r="B3817" s="37"/>
    </row>
    <row r="3818" spans="1:2" x14ac:dyDescent="0.25">
      <c r="A3818" s="37"/>
      <c r="B3818" s="37"/>
    </row>
    <row r="3819" spans="1:2" x14ac:dyDescent="0.25">
      <c r="A3819" s="37"/>
      <c r="B3819" s="37"/>
    </row>
    <row r="3820" spans="1:2" x14ac:dyDescent="0.25">
      <c r="A3820" s="37"/>
      <c r="B3820" s="37"/>
    </row>
    <row r="3821" spans="1:2" x14ac:dyDescent="0.25">
      <c r="A3821" s="37"/>
      <c r="B3821" s="37"/>
    </row>
    <row r="3822" spans="1:2" x14ac:dyDescent="0.25">
      <c r="A3822" s="37"/>
      <c r="B3822" s="37"/>
    </row>
    <row r="3823" spans="1:2" x14ac:dyDescent="0.25">
      <c r="A3823" s="37"/>
      <c r="B3823" s="37"/>
    </row>
    <row r="3824" spans="1:2" x14ac:dyDescent="0.25">
      <c r="A3824" s="37"/>
      <c r="B3824" s="37"/>
    </row>
    <row r="3825" spans="1:2" x14ac:dyDescent="0.25">
      <c r="A3825" s="37"/>
      <c r="B3825" s="37"/>
    </row>
    <row r="3826" spans="1:2" x14ac:dyDescent="0.25">
      <c r="A3826" s="37"/>
      <c r="B3826" s="37"/>
    </row>
    <row r="3827" spans="1:2" x14ac:dyDescent="0.25">
      <c r="A3827" s="37"/>
      <c r="B3827" s="37"/>
    </row>
    <row r="3828" spans="1:2" x14ac:dyDescent="0.25">
      <c r="A3828" s="37"/>
      <c r="B3828" s="37"/>
    </row>
    <row r="3829" spans="1:2" x14ac:dyDescent="0.25">
      <c r="A3829" s="37"/>
      <c r="B3829" s="37"/>
    </row>
    <row r="3830" spans="1:2" x14ac:dyDescent="0.25">
      <c r="A3830" s="37"/>
      <c r="B3830" s="37"/>
    </row>
    <row r="3831" spans="1:2" x14ac:dyDescent="0.25">
      <c r="A3831" s="37"/>
      <c r="B3831" s="37"/>
    </row>
    <row r="3832" spans="1:2" x14ac:dyDescent="0.25">
      <c r="A3832" s="37"/>
      <c r="B3832" s="37"/>
    </row>
    <row r="3833" spans="1:2" x14ac:dyDescent="0.25">
      <c r="A3833" s="37"/>
      <c r="B3833" s="37"/>
    </row>
    <row r="3834" spans="1:2" x14ac:dyDescent="0.25">
      <c r="A3834" s="37"/>
      <c r="B3834" s="37"/>
    </row>
    <row r="3835" spans="1:2" x14ac:dyDescent="0.25">
      <c r="A3835" s="37"/>
      <c r="B3835" s="37"/>
    </row>
    <row r="3836" spans="1:2" x14ac:dyDescent="0.25">
      <c r="A3836" s="37"/>
      <c r="B3836" s="37"/>
    </row>
    <row r="3837" spans="1:2" x14ac:dyDescent="0.25">
      <c r="A3837" s="37"/>
      <c r="B3837" s="37"/>
    </row>
    <row r="3838" spans="1:2" x14ac:dyDescent="0.25">
      <c r="A3838" s="37"/>
      <c r="B3838" s="37"/>
    </row>
    <row r="3839" spans="1:2" x14ac:dyDescent="0.25">
      <c r="A3839" s="37"/>
      <c r="B3839" s="37"/>
    </row>
    <row r="3840" spans="1:2" x14ac:dyDescent="0.25">
      <c r="A3840" s="37"/>
      <c r="B3840" s="37"/>
    </row>
    <row r="3841" spans="1:2" x14ac:dyDescent="0.25">
      <c r="A3841" s="37"/>
      <c r="B3841" s="37"/>
    </row>
    <row r="3842" spans="1:2" x14ac:dyDescent="0.25">
      <c r="A3842" s="37"/>
      <c r="B3842" s="37"/>
    </row>
    <row r="3843" spans="1:2" x14ac:dyDescent="0.25">
      <c r="A3843" s="37"/>
      <c r="B3843" s="37"/>
    </row>
    <row r="3844" spans="1:2" x14ac:dyDescent="0.25">
      <c r="A3844" s="37"/>
      <c r="B3844" s="37"/>
    </row>
    <row r="3845" spans="1:2" x14ac:dyDescent="0.25">
      <c r="A3845" s="37"/>
      <c r="B3845" s="37"/>
    </row>
    <row r="3846" spans="1:2" x14ac:dyDescent="0.25">
      <c r="A3846" s="37"/>
      <c r="B3846" s="37"/>
    </row>
    <row r="3847" spans="1:2" x14ac:dyDescent="0.25">
      <c r="A3847" s="37"/>
      <c r="B3847" s="37"/>
    </row>
    <row r="3848" spans="1:2" x14ac:dyDescent="0.25">
      <c r="A3848" s="37"/>
      <c r="B3848" s="37"/>
    </row>
    <row r="3849" spans="1:2" x14ac:dyDescent="0.25">
      <c r="A3849" s="37"/>
      <c r="B3849" s="37"/>
    </row>
    <row r="3850" spans="1:2" x14ac:dyDescent="0.25">
      <c r="A3850" s="37"/>
      <c r="B3850" s="37"/>
    </row>
    <row r="3851" spans="1:2" x14ac:dyDescent="0.25">
      <c r="A3851" s="37"/>
      <c r="B3851" s="37"/>
    </row>
    <row r="3852" spans="1:2" x14ac:dyDescent="0.25">
      <c r="A3852" s="37"/>
      <c r="B3852" s="37"/>
    </row>
    <row r="3853" spans="1:2" x14ac:dyDescent="0.25">
      <c r="A3853" s="37"/>
      <c r="B3853" s="37"/>
    </row>
    <row r="3854" spans="1:2" x14ac:dyDescent="0.25">
      <c r="A3854" s="37"/>
      <c r="B3854" s="37"/>
    </row>
    <row r="3855" spans="1:2" x14ac:dyDescent="0.25">
      <c r="A3855" s="37"/>
      <c r="B3855" s="37"/>
    </row>
    <row r="3856" spans="1:2" x14ac:dyDescent="0.25">
      <c r="A3856" s="37"/>
      <c r="B3856" s="37"/>
    </row>
    <row r="3857" spans="1:2" x14ac:dyDescent="0.25">
      <c r="A3857" s="37"/>
      <c r="B3857" s="37"/>
    </row>
    <row r="3858" spans="1:2" x14ac:dyDescent="0.25">
      <c r="A3858" s="37"/>
      <c r="B3858" s="37"/>
    </row>
    <row r="3859" spans="1:2" x14ac:dyDescent="0.25">
      <c r="A3859" s="37"/>
      <c r="B3859" s="37"/>
    </row>
    <row r="3860" spans="1:2" x14ac:dyDescent="0.25">
      <c r="A3860" s="37"/>
      <c r="B3860" s="37"/>
    </row>
    <row r="3861" spans="1:2" x14ac:dyDescent="0.25">
      <c r="A3861" s="37"/>
      <c r="B3861" s="37"/>
    </row>
    <row r="3862" spans="1:2" x14ac:dyDescent="0.25">
      <c r="A3862" s="37"/>
      <c r="B3862" s="37"/>
    </row>
    <row r="3863" spans="1:2" x14ac:dyDescent="0.25">
      <c r="A3863" s="37"/>
      <c r="B3863" s="37"/>
    </row>
    <row r="3864" spans="1:2" x14ac:dyDescent="0.25">
      <c r="A3864" s="37"/>
      <c r="B3864" s="37"/>
    </row>
    <row r="3865" spans="1:2" x14ac:dyDescent="0.25">
      <c r="A3865" s="37"/>
      <c r="B3865" s="37"/>
    </row>
    <row r="3866" spans="1:2" x14ac:dyDescent="0.25">
      <c r="A3866" s="37"/>
      <c r="B3866" s="37"/>
    </row>
    <row r="3867" spans="1:2" x14ac:dyDescent="0.25">
      <c r="A3867" s="37"/>
      <c r="B3867" s="37"/>
    </row>
    <row r="3868" spans="1:2" x14ac:dyDescent="0.25">
      <c r="A3868" s="37"/>
      <c r="B3868" s="37"/>
    </row>
    <row r="3869" spans="1:2" x14ac:dyDescent="0.25">
      <c r="A3869" s="37"/>
      <c r="B3869" s="37"/>
    </row>
    <row r="3870" spans="1:2" x14ac:dyDescent="0.25">
      <c r="A3870" s="37"/>
      <c r="B3870" s="37"/>
    </row>
    <row r="3871" spans="1:2" x14ac:dyDescent="0.25">
      <c r="A3871" s="37"/>
      <c r="B3871" s="37"/>
    </row>
    <row r="3872" spans="1:2" x14ac:dyDescent="0.25">
      <c r="A3872" s="37"/>
      <c r="B3872" s="37"/>
    </row>
    <row r="3873" spans="1:2" x14ac:dyDescent="0.25">
      <c r="A3873" s="37"/>
      <c r="B3873" s="37"/>
    </row>
    <row r="3874" spans="1:2" x14ac:dyDescent="0.25">
      <c r="A3874" s="37"/>
      <c r="B3874" s="37"/>
    </row>
    <row r="3875" spans="1:2" x14ac:dyDescent="0.25">
      <c r="A3875" s="37"/>
      <c r="B3875" s="37"/>
    </row>
    <row r="3876" spans="1:2" x14ac:dyDescent="0.25">
      <c r="A3876" s="37"/>
      <c r="B3876" s="37"/>
    </row>
    <row r="3877" spans="1:2" x14ac:dyDescent="0.25">
      <c r="A3877" s="37"/>
      <c r="B3877" s="37"/>
    </row>
    <row r="3878" spans="1:2" x14ac:dyDescent="0.25">
      <c r="A3878" s="37"/>
      <c r="B3878" s="37"/>
    </row>
    <row r="3879" spans="1:2" x14ac:dyDescent="0.25">
      <c r="A3879" s="37"/>
      <c r="B3879" s="37"/>
    </row>
    <row r="3880" spans="1:2" x14ac:dyDescent="0.25">
      <c r="A3880" s="37"/>
      <c r="B3880" s="37"/>
    </row>
    <row r="3881" spans="1:2" x14ac:dyDescent="0.25">
      <c r="A3881" s="37"/>
      <c r="B3881" s="37"/>
    </row>
    <row r="3882" spans="1:2" x14ac:dyDescent="0.25">
      <c r="A3882" s="37"/>
      <c r="B3882" s="37"/>
    </row>
    <row r="3883" spans="1:2" x14ac:dyDescent="0.25">
      <c r="A3883" s="37"/>
      <c r="B3883" s="37"/>
    </row>
    <row r="3884" spans="1:2" x14ac:dyDescent="0.25">
      <c r="A3884" s="37"/>
      <c r="B3884" s="37"/>
    </row>
    <row r="3885" spans="1:2" x14ac:dyDescent="0.25">
      <c r="A3885" s="37"/>
      <c r="B3885" s="37"/>
    </row>
    <row r="3886" spans="1:2" x14ac:dyDescent="0.25">
      <c r="A3886" s="37"/>
      <c r="B3886" s="37"/>
    </row>
    <row r="3887" spans="1:2" x14ac:dyDescent="0.25">
      <c r="A3887" s="37"/>
      <c r="B3887" s="37"/>
    </row>
    <row r="3888" spans="1:2" x14ac:dyDescent="0.25">
      <c r="A3888" s="37"/>
      <c r="B3888" s="37"/>
    </row>
    <row r="3889" spans="1:2" x14ac:dyDescent="0.25">
      <c r="A3889" s="37"/>
      <c r="B3889" s="37"/>
    </row>
    <row r="3890" spans="1:2" x14ac:dyDescent="0.25">
      <c r="A3890" s="37"/>
      <c r="B3890" s="37"/>
    </row>
    <row r="3891" spans="1:2" x14ac:dyDescent="0.25">
      <c r="A3891" s="37"/>
      <c r="B3891" s="37"/>
    </row>
    <row r="3892" spans="1:2" x14ac:dyDescent="0.25">
      <c r="A3892" s="37"/>
      <c r="B3892" s="37"/>
    </row>
    <row r="3893" spans="1:2" x14ac:dyDescent="0.25">
      <c r="A3893" s="37"/>
      <c r="B3893" s="37"/>
    </row>
    <row r="3894" spans="1:2" x14ac:dyDescent="0.25">
      <c r="A3894" s="37"/>
      <c r="B3894" s="37"/>
    </row>
    <row r="3895" spans="1:2" x14ac:dyDescent="0.25">
      <c r="A3895" s="37"/>
      <c r="B3895" s="37"/>
    </row>
    <row r="3896" spans="1:2" x14ac:dyDescent="0.25">
      <c r="A3896" s="37"/>
      <c r="B3896" s="37"/>
    </row>
    <row r="3897" spans="1:2" x14ac:dyDescent="0.25">
      <c r="A3897" s="37"/>
      <c r="B3897" s="37"/>
    </row>
    <row r="3898" spans="1:2" x14ac:dyDescent="0.25">
      <c r="A3898" s="37"/>
      <c r="B3898" s="37"/>
    </row>
    <row r="3899" spans="1:2" x14ac:dyDescent="0.25">
      <c r="A3899" s="37"/>
      <c r="B3899" s="37"/>
    </row>
    <row r="3900" spans="1:2" x14ac:dyDescent="0.25">
      <c r="A3900" s="37"/>
      <c r="B3900" s="37"/>
    </row>
    <row r="3901" spans="1:2" x14ac:dyDescent="0.25">
      <c r="A3901" s="37"/>
      <c r="B3901" s="37"/>
    </row>
    <row r="3902" spans="1:2" x14ac:dyDescent="0.25">
      <c r="A3902" s="37"/>
      <c r="B3902" s="37"/>
    </row>
    <row r="3903" spans="1:2" x14ac:dyDescent="0.25">
      <c r="A3903" s="37"/>
      <c r="B3903" s="37"/>
    </row>
    <row r="3904" spans="1:2" x14ac:dyDescent="0.25">
      <c r="A3904" s="37"/>
      <c r="B3904" s="37"/>
    </row>
    <row r="3905" spans="1:2" x14ac:dyDescent="0.25">
      <c r="A3905" s="37"/>
      <c r="B3905" s="37"/>
    </row>
    <row r="3906" spans="1:2" x14ac:dyDescent="0.25">
      <c r="A3906" s="37"/>
      <c r="B3906" s="37"/>
    </row>
    <row r="3907" spans="1:2" x14ac:dyDescent="0.25">
      <c r="A3907" s="37"/>
      <c r="B3907" s="37"/>
    </row>
    <row r="3908" spans="1:2" x14ac:dyDescent="0.25">
      <c r="A3908" s="37"/>
      <c r="B3908" s="37"/>
    </row>
    <row r="3909" spans="1:2" x14ac:dyDescent="0.25">
      <c r="A3909" s="37"/>
      <c r="B3909" s="37"/>
    </row>
    <row r="3910" spans="1:2" x14ac:dyDescent="0.25">
      <c r="A3910" s="37"/>
      <c r="B3910" s="37"/>
    </row>
    <row r="3911" spans="1:2" x14ac:dyDescent="0.25">
      <c r="A3911" s="37"/>
      <c r="B3911" s="37"/>
    </row>
    <row r="3912" spans="1:2" x14ac:dyDescent="0.25">
      <c r="A3912" s="37"/>
      <c r="B3912" s="37"/>
    </row>
    <row r="3913" spans="1:2" x14ac:dyDescent="0.25">
      <c r="A3913" s="37"/>
      <c r="B3913" s="37"/>
    </row>
    <row r="3914" spans="1:2" x14ac:dyDescent="0.25">
      <c r="A3914" s="37"/>
      <c r="B3914" s="37"/>
    </row>
    <row r="3915" spans="1:2" x14ac:dyDescent="0.25">
      <c r="A3915" s="37"/>
      <c r="B3915" s="37"/>
    </row>
    <row r="3916" spans="1:2" x14ac:dyDescent="0.25">
      <c r="A3916" s="37"/>
      <c r="B3916" s="37"/>
    </row>
    <row r="3917" spans="1:2" x14ac:dyDescent="0.25">
      <c r="A3917" s="37"/>
      <c r="B3917" s="37"/>
    </row>
    <row r="3918" spans="1:2" x14ac:dyDescent="0.25">
      <c r="A3918" s="37"/>
      <c r="B3918" s="37"/>
    </row>
    <row r="3919" spans="1:2" x14ac:dyDescent="0.25">
      <c r="A3919" s="37"/>
      <c r="B3919" s="37"/>
    </row>
    <row r="3920" spans="1:2" x14ac:dyDescent="0.25">
      <c r="A3920" s="37"/>
      <c r="B3920" s="37"/>
    </row>
    <row r="3921" spans="1:2" x14ac:dyDescent="0.25">
      <c r="A3921" s="37"/>
      <c r="B3921" s="37"/>
    </row>
    <row r="3922" spans="1:2" x14ac:dyDescent="0.25">
      <c r="A3922" s="37"/>
      <c r="B3922" s="37"/>
    </row>
    <row r="3923" spans="1:2" x14ac:dyDescent="0.25">
      <c r="A3923" s="37"/>
      <c r="B3923" s="37"/>
    </row>
    <row r="3924" spans="1:2" x14ac:dyDescent="0.25">
      <c r="A3924" s="37"/>
      <c r="B3924" s="37"/>
    </row>
    <row r="3925" spans="1:2" x14ac:dyDescent="0.25">
      <c r="A3925" s="37"/>
      <c r="B3925" s="37"/>
    </row>
    <row r="3926" spans="1:2" x14ac:dyDescent="0.25">
      <c r="A3926" s="37"/>
      <c r="B3926" s="37"/>
    </row>
    <row r="3927" spans="1:2" x14ac:dyDescent="0.25">
      <c r="A3927" s="37"/>
      <c r="B3927" s="37"/>
    </row>
    <row r="3928" spans="1:2" x14ac:dyDescent="0.25">
      <c r="A3928" s="37"/>
      <c r="B3928" s="37"/>
    </row>
    <row r="3929" spans="1:2" x14ac:dyDescent="0.25">
      <c r="A3929" s="37"/>
      <c r="B3929" s="37"/>
    </row>
    <row r="3930" spans="1:2" x14ac:dyDescent="0.25">
      <c r="A3930" s="37"/>
      <c r="B3930" s="37"/>
    </row>
    <row r="3931" spans="1:2" x14ac:dyDescent="0.25">
      <c r="A3931" s="37"/>
      <c r="B3931" s="37"/>
    </row>
    <row r="3932" spans="1:2" x14ac:dyDescent="0.25">
      <c r="A3932" s="37"/>
      <c r="B3932" s="37"/>
    </row>
    <row r="3933" spans="1:2" x14ac:dyDescent="0.25">
      <c r="A3933" s="37"/>
      <c r="B3933" s="37"/>
    </row>
    <row r="3934" spans="1:2" x14ac:dyDescent="0.25">
      <c r="A3934" s="37"/>
      <c r="B3934" s="37"/>
    </row>
    <row r="3935" spans="1:2" x14ac:dyDescent="0.25">
      <c r="A3935" s="37"/>
      <c r="B3935" s="37"/>
    </row>
    <row r="3936" spans="1:2" x14ac:dyDescent="0.25">
      <c r="A3936" s="37"/>
      <c r="B3936" s="37"/>
    </row>
    <row r="3937" spans="1:2" x14ac:dyDescent="0.25">
      <c r="A3937" s="37"/>
      <c r="B3937" s="37"/>
    </row>
    <row r="3938" spans="1:2" x14ac:dyDescent="0.25">
      <c r="A3938" s="37"/>
      <c r="B3938" s="37"/>
    </row>
    <row r="3939" spans="1:2" x14ac:dyDescent="0.25">
      <c r="A3939" s="37"/>
      <c r="B3939" s="37"/>
    </row>
    <row r="3940" spans="1:2" x14ac:dyDescent="0.25">
      <c r="A3940" s="37"/>
      <c r="B3940" s="37"/>
    </row>
    <row r="3941" spans="1:2" x14ac:dyDescent="0.25">
      <c r="A3941" s="37"/>
      <c r="B3941" s="37"/>
    </row>
    <row r="3942" spans="1:2" x14ac:dyDescent="0.25">
      <c r="A3942" s="37"/>
      <c r="B3942" s="37"/>
    </row>
    <row r="3943" spans="1:2" x14ac:dyDescent="0.25">
      <c r="A3943" s="37"/>
      <c r="B3943" s="37"/>
    </row>
    <row r="3944" spans="1:2" x14ac:dyDescent="0.25">
      <c r="A3944" s="37"/>
      <c r="B3944" s="37"/>
    </row>
    <row r="3945" spans="1:2" x14ac:dyDescent="0.25">
      <c r="A3945" s="37"/>
      <c r="B3945" s="37"/>
    </row>
    <row r="3946" spans="1:2" x14ac:dyDescent="0.25">
      <c r="A3946" s="37"/>
      <c r="B3946" s="37"/>
    </row>
    <row r="3947" spans="1:2" x14ac:dyDescent="0.25">
      <c r="A3947" s="37"/>
      <c r="B3947" s="37"/>
    </row>
    <row r="3948" spans="1:2" x14ac:dyDescent="0.25">
      <c r="A3948" s="37"/>
      <c r="B3948" s="37"/>
    </row>
    <row r="3949" spans="1:2" x14ac:dyDescent="0.25">
      <c r="A3949" s="37"/>
      <c r="B3949" s="37"/>
    </row>
    <row r="3950" spans="1:2" x14ac:dyDescent="0.25">
      <c r="A3950" s="37"/>
      <c r="B3950" s="37"/>
    </row>
    <row r="3951" spans="1:2" x14ac:dyDescent="0.25">
      <c r="A3951" s="37"/>
      <c r="B3951" s="37"/>
    </row>
    <row r="3952" spans="1:2" x14ac:dyDescent="0.25">
      <c r="A3952" s="37"/>
      <c r="B3952" s="37"/>
    </row>
    <row r="3953" spans="1:2" x14ac:dyDescent="0.25">
      <c r="A3953" s="37"/>
      <c r="B3953" s="37"/>
    </row>
    <row r="3954" spans="1:2" x14ac:dyDescent="0.25">
      <c r="A3954" s="37"/>
      <c r="B3954" s="37"/>
    </row>
    <row r="3955" spans="1:2" x14ac:dyDescent="0.25">
      <c r="A3955" s="37"/>
      <c r="B3955" s="37"/>
    </row>
    <row r="3956" spans="1:2" x14ac:dyDescent="0.25">
      <c r="A3956" s="37"/>
      <c r="B3956" s="37"/>
    </row>
    <row r="3957" spans="1:2" x14ac:dyDescent="0.25">
      <c r="A3957" s="37"/>
      <c r="B3957" s="37"/>
    </row>
    <row r="3958" spans="1:2" x14ac:dyDescent="0.25">
      <c r="A3958" s="37"/>
      <c r="B3958" s="37"/>
    </row>
    <row r="3959" spans="1:2" x14ac:dyDescent="0.25">
      <c r="A3959" s="37"/>
      <c r="B3959" s="37"/>
    </row>
    <row r="3960" spans="1:2" x14ac:dyDescent="0.25">
      <c r="A3960" s="37"/>
      <c r="B3960" s="37"/>
    </row>
    <row r="3961" spans="1:2" x14ac:dyDescent="0.25">
      <c r="A3961" s="37"/>
      <c r="B3961" s="37"/>
    </row>
    <row r="3962" spans="1:2" x14ac:dyDescent="0.25">
      <c r="A3962" s="37"/>
      <c r="B3962" s="37"/>
    </row>
    <row r="3963" spans="1:2" x14ac:dyDescent="0.25">
      <c r="A3963" s="37"/>
      <c r="B3963" s="37"/>
    </row>
    <row r="3964" spans="1:2" x14ac:dyDescent="0.25">
      <c r="A3964" s="37"/>
      <c r="B3964" s="37"/>
    </row>
    <row r="3965" spans="1:2" x14ac:dyDescent="0.25">
      <c r="A3965" s="37"/>
      <c r="B3965" s="37"/>
    </row>
    <row r="3966" spans="1:2" x14ac:dyDescent="0.25">
      <c r="A3966" s="37"/>
      <c r="B3966" s="37"/>
    </row>
    <row r="3967" spans="1:2" x14ac:dyDescent="0.25">
      <c r="A3967" s="37"/>
      <c r="B3967" s="37"/>
    </row>
    <row r="3968" spans="1:2" x14ac:dyDescent="0.25">
      <c r="A3968" s="37"/>
      <c r="B3968" s="37"/>
    </row>
    <row r="3969" spans="1:2" x14ac:dyDescent="0.25">
      <c r="A3969" s="37"/>
      <c r="B3969" s="37"/>
    </row>
    <row r="3970" spans="1:2" x14ac:dyDescent="0.25">
      <c r="A3970" s="37"/>
      <c r="B3970" s="37"/>
    </row>
    <row r="3971" spans="1:2" x14ac:dyDescent="0.25">
      <c r="A3971" s="37"/>
      <c r="B3971" s="37"/>
    </row>
    <row r="3972" spans="1:2" x14ac:dyDescent="0.25">
      <c r="A3972" s="37"/>
      <c r="B3972" s="37"/>
    </row>
    <row r="3973" spans="1:2" x14ac:dyDescent="0.25">
      <c r="A3973" s="37"/>
      <c r="B3973" s="37"/>
    </row>
    <row r="3974" spans="1:2" x14ac:dyDescent="0.25">
      <c r="A3974" s="37"/>
      <c r="B3974" s="37"/>
    </row>
    <row r="3975" spans="1:2" x14ac:dyDescent="0.25">
      <c r="A3975" s="37"/>
      <c r="B3975" s="37"/>
    </row>
    <row r="3976" spans="1:2" x14ac:dyDescent="0.25">
      <c r="A3976" s="37"/>
      <c r="B3976" s="37"/>
    </row>
    <row r="3977" spans="1:2" x14ac:dyDescent="0.25">
      <c r="A3977" s="37"/>
      <c r="B3977" s="37"/>
    </row>
    <row r="3978" spans="1:2" x14ac:dyDescent="0.25">
      <c r="A3978" s="37"/>
      <c r="B3978" s="37"/>
    </row>
    <row r="3979" spans="1:2" x14ac:dyDescent="0.25">
      <c r="A3979" s="37"/>
      <c r="B3979" s="37"/>
    </row>
    <row r="3980" spans="1:2" x14ac:dyDescent="0.25">
      <c r="A3980" s="37"/>
      <c r="B3980" s="37"/>
    </row>
    <row r="3981" spans="1:2" x14ac:dyDescent="0.25">
      <c r="A3981" s="37"/>
      <c r="B3981" s="37"/>
    </row>
    <row r="3982" spans="1:2" x14ac:dyDescent="0.25">
      <c r="A3982" s="37"/>
      <c r="B3982" s="37"/>
    </row>
    <row r="3983" spans="1:2" x14ac:dyDescent="0.25">
      <c r="A3983" s="37"/>
      <c r="B3983" s="37"/>
    </row>
    <row r="3984" spans="1:2" x14ac:dyDescent="0.25">
      <c r="A3984" s="37"/>
      <c r="B3984" s="37"/>
    </row>
    <row r="3985" spans="1:2" x14ac:dyDescent="0.25">
      <c r="A3985" s="37"/>
      <c r="B3985" s="37"/>
    </row>
    <row r="3986" spans="1:2" x14ac:dyDescent="0.25">
      <c r="A3986" s="37"/>
      <c r="B3986" s="37"/>
    </row>
    <row r="3987" spans="1:2" x14ac:dyDescent="0.25">
      <c r="A3987" s="37"/>
      <c r="B3987" s="37"/>
    </row>
    <row r="3988" spans="1:2" x14ac:dyDescent="0.25">
      <c r="A3988" s="37"/>
      <c r="B3988" s="37"/>
    </row>
    <row r="3989" spans="1:2" x14ac:dyDescent="0.25">
      <c r="A3989" s="37"/>
      <c r="B3989" s="37"/>
    </row>
    <row r="3990" spans="1:2" x14ac:dyDescent="0.25">
      <c r="A3990" s="37"/>
      <c r="B3990" s="37"/>
    </row>
    <row r="3991" spans="1:2" x14ac:dyDescent="0.25">
      <c r="A3991" s="37"/>
      <c r="B3991" s="37"/>
    </row>
    <row r="3992" spans="1:2" x14ac:dyDescent="0.25">
      <c r="A3992" s="37"/>
      <c r="B3992" s="37"/>
    </row>
    <row r="3993" spans="1:2" x14ac:dyDescent="0.25">
      <c r="A3993" s="37"/>
      <c r="B3993" s="37"/>
    </row>
    <row r="3994" spans="1:2" x14ac:dyDescent="0.25">
      <c r="A3994" s="37"/>
      <c r="B3994" s="37"/>
    </row>
    <row r="3995" spans="1:2" x14ac:dyDescent="0.25">
      <c r="A3995" s="37"/>
      <c r="B3995" s="37"/>
    </row>
    <row r="3996" spans="1:2" x14ac:dyDescent="0.25">
      <c r="A3996" s="37"/>
      <c r="B3996" s="37"/>
    </row>
    <row r="3997" spans="1:2" x14ac:dyDescent="0.25">
      <c r="A3997" s="37"/>
      <c r="B3997" s="37"/>
    </row>
    <row r="3998" spans="1:2" x14ac:dyDescent="0.25">
      <c r="A3998" s="37"/>
      <c r="B3998" s="37"/>
    </row>
    <row r="3999" spans="1:2" x14ac:dyDescent="0.25">
      <c r="A3999" s="37"/>
      <c r="B3999" s="37"/>
    </row>
    <row r="4000" spans="1:2" x14ac:dyDescent="0.25">
      <c r="A4000" s="37"/>
      <c r="B4000" s="37"/>
    </row>
    <row r="4001" spans="1:2" x14ac:dyDescent="0.25">
      <c r="A4001" s="37"/>
      <c r="B4001" s="37"/>
    </row>
    <row r="4002" spans="1:2" x14ac:dyDescent="0.25">
      <c r="A4002" s="37"/>
      <c r="B4002" s="37"/>
    </row>
    <row r="4003" spans="1:2" x14ac:dyDescent="0.25">
      <c r="A4003" s="37"/>
      <c r="B4003" s="37"/>
    </row>
    <row r="4004" spans="1:2" x14ac:dyDescent="0.25">
      <c r="A4004" s="37"/>
      <c r="B4004" s="37"/>
    </row>
    <row r="4005" spans="1:2" x14ac:dyDescent="0.25">
      <c r="A4005" s="37"/>
      <c r="B4005" s="37"/>
    </row>
    <row r="4006" spans="1:2" x14ac:dyDescent="0.25">
      <c r="A4006" s="37"/>
      <c r="B4006" s="37"/>
    </row>
    <row r="4007" spans="1:2" x14ac:dyDescent="0.25">
      <c r="A4007" s="37"/>
      <c r="B4007" s="37"/>
    </row>
    <row r="4008" spans="1:2" x14ac:dyDescent="0.25">
      <c r="A4008" s="37"/>
      <c r="B4008" s="37"/>
    </row>
    <row r="4009" spans="1:2" x14ac:dyDescent="0.25">
      <c r="A4009" s="37"/>
      <c r="B4009" s="37"/>
    </row>
    <row r="4010" spans="1:2" x14ac:dyDescent="0.25">
      <c r="A4010" s="37"/>
      <c r="B4010" s="37"/>
    </row>
    <row r="4011" spans="1:2" x14ac:dyDescent="0.25">
      <c r="A4011" s="37"/>
      <c r="B4011" s="37"/>
    </row>
    <row r="4012" spans="1:2" x14ac:dyDescent="0.25">
      <c r="A4012" s="37"/>
      <c r="B4012" s="37"/>
    </row>
    <row r="4013" spans="1:2" x14ac:dyDescent="0.25">
      <c r="A4013" s="37"/>
      <c r="B4013" s="37"/>
    </row>
    <row r="4014" spans="1:2" x14ac:dyDescent="0.25">
      <c r="A4014" s="37"/>
      <c r="B4014" s="37"/>
    </row>
    <row r="4015" spans="1:2" x14ac:dyDescent="0.25">
      <c r="A4015" s="37"/>
      <c r="B4015" s="37"/>
    </row>
    <row r="4016" spans="1:2" x14ac:dyDescent="0.25">
      <c r="A4016" s="37"/>
      <c r="B4016" s="37"/>
    </row>
    <row r="4017" spans="1:2" x14ac:dyDescent="0.25">
      <c r="A4017" s="37"/>
      <c r="B4017" s="37"/>
    </row>
    <row r="4018" spans="1:2" x14ac:dyDescent="0.25">
      <c r="A4018" s="37"/>
      <c r="B4018" s="37"/>
    </row>
    <row r="4019" spans="1:2" x14ac:dyDescent="0.25">
      <c r="A4019" s="37"/>
      <c r="B4019" s="37"/>
    </row>
    <row r="4020" spans="1:2" x14ac:dyDescent="0.25">
      <c r="A4020" s="37"/>
      <c r="B4020" s="37"/>
    </row>
    <row r="4021" spans="1:2" x14ac:dyDescent="0.25">
      <c r="A4021" s="37"/>
      <c r="B4021" s="37"/>
    </row>
    <row r="4022" spans="1:2" x14ac:dyDescent="0.25">
      <c r="A4022" s="37"/>
      <c r="B4022" s="37"/>
    </row>
    <row r="4023" spans="1:2" x14ac:dyDescent="0.25">
      <c r="A4023" s="37"/>
      <c r="B4023" s="37"/>
    </row>
    <row r="4024" spans="1:2" x14ac:dyDescent="0.25">
      <c r="A4024" s="37"/>
      <c r="B4024" s="37"/>
    </row>
    <row r="4025" spans="1:2" x14ac:dyDescent="0.25">
      <c r="A4025" s="37"/>
      <c r="B4025" s="37"/>
    </row>
    <row r="4026" spans="1:2" x14ac:dyDescent="0.25">
      <c r="A4026" s="37"/>
      <c r="B4026" s="37"/>
    </row>
    <row r="4027" spans="1:2" x14ac:dyDescent="0.25">
      <c r="A4027" s="37"/>
      <c r="B4027" s="37"/>
    </row>
    <row r="4028" spans="1:2" x14ac:dyDescent="0.25">
      <c r="A4028" s="37"/>
      <c r="B4028" s="37"/>
    </row>
    <row r="4029" spans="1:2" x14ac:dyDescent="0.25">
      <c r="A4029" s="37"/>
      <c r="B4029" s="37"/>
    </row>
    <row r="4030" spans="1:2" x14ac:dyDescent="0.25">
      <c r="A4030" s="37"/>
      <c r="B4030" s="37"/>
    </row>
    <row r="4031" spans="1:2" x14ac:dyDescent="0.25">
      <c r="A4031" s="37"/>
      <c r="B4031" s="37"/>
    </row>
    <row r="4032" spans="1:2" x14ac:dyDescent="0.25">
      <c r="A4032" s="37"/>
      <c r="B4032" s="37"/>
    </row>
    <row r="4033" spans="1:2" x14ac:dyDescent="0.25">
      <c r="A4033" s="37"/>
      <c r="B4033" s="37"/>
    </row>
    <row r="4034" spans="1:2" x14ac:dyDescent="0.25">
      <c r="A4034" s="37"/>
      <c r="B4034" s="37"/>
    </row>
    <row r="4035" spans="1:2" x14ac:dyDescent="0.25">
      <c r="A4035" s="37"/>
      <c r="B4035" s="37"/>
    </row>
    <row r="4036" spans="1:2" x14ac:dyDescent="0.25">
      <c r="A4036" s="37"/>
      <c r="B4036" s="37"/>
    </row>
    <row r="4037" spans="1:2" x14ac:dyDescent="0.25">
      <c r="A4037" s="37"/>
      <c r="B4037" s="37"/>
    </row>
    <row r="4038" spans="1:2" x14ac:dyDescent="0.25">
      <c r="A4038" s="37"/>
      <c r="B4038" s="37"/>
    </row>
    <row r="4039" spans="1:2" x14ac:dyDescent="0.25">
      <c r="A4039" s="37"/>
      <c r="B4039" s="37"/>
    </row>
    <row r="4040" spans="1:2" x14ac:dyDescent="0.25">
      <c r="A4040" s="37"/>
      <c r="B4040" s="37"/>
    </row>
    <row r="4041" spans="1:2" x14ac:dyDescent="0.25">
      <c r="A4041" s="37"/>
      <c r="B4041" s="37"/>
    </row>
    <row r="4042" spans="1:2" x14ac:dyDescent="0.25">
      <c r="A4042" s="37"/>
      <c r="B4042" s="37"/>
    </row>
    <row r="4043" spans="1:2" x14ac:dyDescent="0.25">
      <c r="A4043" s="37"/>
      <c r="B4043" s="37"/>
    </row>
    <row r="4044" spans="1:2" x14ac:dyDescent="0.25">
      <c r="A4044" s="37"/>
      <c r="B4044" s="37"/>
    </row>
    <row r="4045" spans="1:2" x14ac:dyDescent="0.25">
      <c r="A4045" s="37"/>
      <c r="B4045" s="37"/>
    </row>
    <row r="4046" spans="1:2" x14ac:dyDescent="0.25">
      <c r="A4046" s="37"/>
      <c r="B4046" s="37"/>
    </row>
    <row r="4047" spans="1:2" x14ac:dyDescent="0.25">
      <c r="A4047" s="37"/>
      <c r="B4047" s="37"/>
    </row>
    <row r="4048" spans="1:2" x14ac:dyDescent="0.25">
      <c r="A4048" s="37"/>
      <c r="B4048" s="37"/>
    </row>
    <row r="4049" spans="1:2" x14ac:dyDescent="0.25">
      <c r="A4049" s="37"/>
      <c r="B4049" s="37"/>
    </row>
    <row r="4050" spans="1:2" x14ac:dyDescent="0.25">
      <c r="A4050" s="37"/>
      <c r="B4050" s="37"/>
    </row>
    <row r="4051" spans="1:2" x14ac:dyDescent="0.25">
      <c r="A4051" s="37"/>
      <c r="B4051" s="37"/>
    </row>
    <row r="4052" spans="1:2" x14ac:dyDescent="0.25">
      <c r="A4052" s="37"/>
      <c r="B4052" s="37"/>
    </row>
    <row r="4053" spans="1:2" x14ac:dyDescent="0.25">
      <c r="A4053" s="37"/>
      <c r="B4053" s="37"/>
    </row>
    <row r="4054" spans="1:2" x14ac:dyDescent="0.25">
      <c r="A4054" s="37"/>
      <c r="B4054" s="37"/>
    </row>
    <row r="4055" spans="1:2" x14ac:dyDescent="0.25">
      <c r="A4055" s="37"/>
      <c r="B4055" s="37"/>
    </row>
    <row r="4056" spans="1:2" x14ac:dyDescent="0.25">
      <c r="A4056" s="37"/>
      <c r="B4056" s="37"/>
    </row>
    <row r="4057" spans="1:2" x14ac:dyDescent="0.25">
      <c r="A4057" s="37"/>
      <c r="B4057" s="37"/>
    </row>
    <row r="4058" spans="1:2" x14ac:dyDescent="0.25">
      <c r="A4058" s="37"/>
      <c r="B4058" s="37"/>
    </row>
    <row r="4059" spans="1:2" x14ac:dyDescent="0.25">
      <c r="A4059" s="37"/>
      <c r="B4059" s="37"/>
    </row>
    <row r="4060" spans="1:2" x14ac:dyDescent="0.25">
      <c r="A4060" s="37"/>
      <c r="B4060" s="37"/>
    </row>
    <row r="4061" spans="1:2" x14ac:dyDescent="0.25">
      <c r="A4061" s="37"/>
      <c r="B4061" s="37"/>
    </row>
    <row r="4062" spans="1:2" x14ac:dyDescent="0.25">
      <c r="A4062" s="37"/>
      <c r="B4062" s="37"/>
    </row>
    <row r="4063" spans="1:2" x14ac:dyDescent="0.25">
      <c r="A4063" s="37"/>
      <c r="B4063" s="37"/>
    </row>
    <row r="4064" spans="1:2" x14ac:dyDescent="0.25">
      <c r="A4064" s="37"/>
      <c r="B4064" s="37"/>
    </row>
    <row r="4065" spans="1:2" x14ac:dyDescent="0.25">
      <c r="A4065" s="37"/>
      <c r="B4065" s="37"/>
    </row>
    <row r="4066" spans="1:2" x14ac:dyDescent="0.25">
      <c r="A4066" s="37"/>
      <c r="B4066" s="37"/>
    </row>
    <row r="4067" spans="1:2" x14ac:dyDescent="0.25">
      <c r="A4067" s="37"/>
      <c r="B4067" s="37"/>
    </row>
    <row r="4068" spans="1:2" x14ac:dyDescent="0.25">
      <c r="A4068" s="37"/>
      <c r="B4068" s="37"/>
    </row>
    <row r="4069" spans="1:2" x14ac:dyDescent="0.25">
      <c r="A4069" s="37"/>
      <c r="B4069" s="37"/>
    </row>
    <row r="4070" spans="1:2" x14ac:dyDescent="0.25">
      <c r="A4070" s="37"/>
      <c r="B4070" s="37"/>
    </row>
    <row r="4071" spans="1:2" x14ac:dyDescent="0.25">
      <c r="A4071" s="37"/>
      <c r="B4071" s="37"/>
    </row>
    <row r="4072" spans="1:2" x14ac:dyDescent="0.25">
      <c r="A4072" s="37"/>
      <c r="B4072" s="37"/>
    </row>
    <row r="4073" spans="1:2" x14ac:dyDescent="0.25">
      <c r="A4073" s="37"/>
      <c r="B4073" s="37"/>
    </row>
    <row r="4074" spans="1:2" x14ac:dyDescent="0.25">
      <c r="A4074" s="37"/>
      <c r="B4074" s="37"/>
    </row>
    <row r="4075" spans="1:2" x14ac:dyDescent="0.25">
      <c r="A4075" s="37"/>
      <c r="B4075" s="37"/>
    </row>
    <row r="4076" spans="1:2" x14ac:dyDescent="0.25">
      <c r="A4076" s="37"/>
      <c r="B4076" s="37"/>
    </row>
    <row r="4077" spans="1:2" x14ac:dyDescent="0.25">
      <c r="A4077" s="37"/>
      <c r="B4077" s="37"/>
    </row>
    <row r="4078" spans="1:2" x14ac:dyDescent="0.25">
      <c r="A4078" s="37"/>
      <c r="B4078" s="37"/>
    </row>
    <row r="4079" spans="1:2" x14ac:dyDescent="0.25">
      <c r="A4079" s="37"/>
      <c r="B4079" s="37"/>
    </row>
    <row r="4080" spans="1:2" x14ac:dyDescent="0.25">
      <c r="A4080" s="37"/>
      <c r="B4080" s="37"/>
    </row>
    <row r="4081" spans="1:2" x14ac:dyDescent="0.25">
      <c r="A4081" s="37"/>
      <c r="B4081" s="37"/>
    </row>
    <row r="4082" spans="1:2" x14ac:dyDescent="0.25">
      <c r="A4082" s="37"/>
      <c r="B4082" s="37"/>
    </row>
    <row r="4083" spans="1:2" x14ac:dyDescent="0.25">
      <c r="A4083" s="37"/>
      <c r="B4083" s="37"/>
    </row>
    <row r="4084" spans="1:2" x14ac:dyDescent="0.25">
      <c r="A4084" s="37"/>
      <c r="B4084" s="37"/>
    </row>
    <row r="4085" spans="1:2" x14ac:dyDescent="0.25">
      <c r="A4085" s="37"/>
      <c r="B4085" s="37"/>
    </row>
    <row r="4086" spans="1:2" x14ac:dyDescent="0.25">
      <c r="A4086" s="37"/>
      <c r="B4086" s="37"/>
    </row>
    <row r="4087" spans="1:2" x14ac:dyDescent="0.25">
      <c r="A4087" s="37"/>
      <c r="B4087" s="37"/>
    </row>
    <row r="4088" spans="1:2" x14ac:dyDescent="0.25">
      <c r="A4088" s="37"/>
      <c r="B4088" s="37"/>
    </row>
    <row r="4089" spans="1:2" x14ac:dyDescent="0.25">
      <c r="A4089" s="37"/>
      <c r="B4089" s="37"/>
    </row>
    <row r="4090" spans="1:2" x14ac:dyDescent="0.25">
      <c r="A4090" s="37"/>
      <c r="B4090" s="37"/>
    </row>
    <row r="4091" spans="1:2" x14ac:dyDescent="0.25">
      <c r="A4091" s="37"/>
      <c r="B4091" s="37"/>
    </row>
    <row r="4092" spans="1:2" x14ac:dyDescent="0.25">
      <c r="A4092" s="37"/>
      <c r="B4092" s="37"/>
    </row>
    <row r="4093" spans="1:2" x14ac:dyDescent="0.25">
      <c r="A4093" s="37"/>
      <c r="B4093" s="37"/>
    </row>
    <row r="4094" spans="1:2" x14ac:dyDescent="0.25">
      <c r="A4094" s="37"/>
      <c r="B4094" s="37"/>
    </row>
    <row r="4095" spans="1:2" x14ac:dyDescent="0.25">
      <c r="A4095" s="37"/>
      <c r="B4095" s="37"/>
    </row>
    <row r="4096" spans="1:2" x14ac:dyDescent="0.25">
      <c r="A4096" s="37"/>
      <c r="B4096" s="37"/>
    </row>
    <row r="4097" spans="1:2" x14ac:dyDescent="0.25">
      <c r="A4097" s="37"/>
      <c r="B4097" s="37"/>
    </row>
    <row r="4098" spans="1:2" x14ac:dyDescent="0.25">
      <c r="A4098" s="37"/>
      <c r="B4098" s="37"/>
    </row>
    <row r="4099" spans="1:2" x14ac:dyDescent="0.25">
      <c r="A4099" s="37"/>
      <c r="B4099" s="37"/>
    </row>
    <row r="4100" spans="1:2" x14ac:dyDescent="0.25">
      <c r="A4100" s="37"/>
      <c r="B4100" s="37"/>
    </row>
    <row r="4101" spans="1:2" x14ac:dyDescent="0.25">
      <c r="A4101" s="37"/>
      <c r="B4101" s="37"/>
    </row>
    <row r="4102" spans="1:2" x14ac:dyDescent="0.25">
      <c r="A4102" s="37"/>
      <c r="B4102" s="37"/>
    </row>
    <row r="4103" spans="1:2" x14ac:dyDescent="0.25">
      <c r="A4103" s="37"/>
      <c r="B4103" s="37"/>
    </row>
    <row r="4104" spans="1:2" x14ac:dyDescent="0.25">
      <c r="A4104" s="37"/>
      <c r="B4104" s="37"/>
    </row>
    <row r="4105" spans="1:2" x14ac:dyDescent="0.25">
      <c r="A4105" s="37"/>
      <c r="B4105" s="37"/>
    </row>
    <row r="4106" spans="1:2" x14ac:dyDescent="0.25">
      <c r="A4106" s="37"/>
      <c r="B4106" s="37"/>
    </row>
    <row r="4107" spans="1:2" x14ac:dyDescent="0.25">
      <c r="A4107" s="37"/>
      <c r="B4107" s="37"/>
    </row>
    <row r="4108" spans="1:2" x14ac:dyDescent="0.25">
      <c r="A4108" s="37"/>
      <c r="B4108" s="37"/>
    </row>
    <row r="4109" spans="1:2" x14ac:dyDescent="0.25">
      <c r="A4109" s="37"/>
      <c r="B4109" s="37"/>
    </row>
    <row r="4110" spans="1:2" x14ac:dyDescent="0.25">
      <c r="A4110" s="37"/>
      <c r="B4110" s="37"/>
    </row>
    <row r="4111" spans="1:2" x14ac:dyDescent="0.25">
      <c r="A4111" s="37"/>
      <c r="B4111" s="37"/>
    </row>
    <row r="4112" spans="1:2" x14ac:dyDescent="0.25">
      <c r="A4112" s="37"/>
      <c r="B4112" s="37"/>
    </row>
    <row r="4113" spans="1:2" x14ac:dyDescent="0.25">
      <c r="A4113" s="37"/>
      <c r="B4113" s="37"/>
    </row>
    <row r="4114" spans="1:2" x14ac:dyDescent="0.25">
      <c r="A4114" s="37"/>
      <c r="B4114" s="37"/>
    </row>
    <row r="4115" spans="1:2" x14ac:dyDescent="0.25">
      <c r="A4115" s="37"/>
      <c r="B4115" s="37"/>
    </row>
    <row r="4116" spans="1:2" x14ac:dyDescent="0.25">
      <c r="A4116" s="37"/>
      <c r="B4116" s="37"/>
    </row>
    <row r="4117" spans="1:2" x14ac:dyDescent="0.25">
      <c r="A4117" s="37"/>
      <c r="B4117" s="37"/>
    </row>
    <row r="4118" spans="1:2" x14ac:dyDescent="0.25">
      <c r="A4118" s="37"/>
      <c r="B4118" s="37"/>
    </row>
    <row r="4119" spans="1:2" x14ac:dyDescent="0.25">
      <c r="A4119" s="37"/>
      <c r="B4119" s="37"/>
    </row>
    <row r="4120" spans="1:2" x14ac:dyDescent="0.25">
      <c r="A4120" s="37"/>
      <c r="B4120" s="37"/>
    </row>
    <row r="4121" spans="1:2" x14ac:dyDescent="0.25">
      <c r="A4121" s="37"/>
      <c r="B4121" s="37"/>
    </row>
    <row r="4122" spans="1:2" x14ac:dyDescent="0.25">
      <c r="A4122" s="37"/>
      <c r="B4122" s="37"/>
    </row>
    <row r="4123" spans="1:2" x14ac:dyDescent="0.25">
      <c r="A4123" s="37"/>
      <c r="B4123" s="37"/>
    </row>
    <row r="4124" spans="1:2" x14ac:dyDescent="0.25">
      <c r="A4124" s="37"/>
      <c r="B4124" s="37"/>
    </row>
    <row r="4125" spans="1:2" x14ac:dyDescent="0.25">
      <c r="A4125" s="37"/>
      <c r="B4125" s="37"/>
    </row>
    <row r="4126" spans="1:2" x14ac:dyDescent="0.25">
      <c r="A4126" s="37"/>
      <c r="B4126" s="37"/>
    </row>
    <row r="4127" spans="1:2" x14ac:dyDescent="0.25">
      <c r="A4127" s="37"/>
      <c r="B4127" s="37"/>
    </row>
    <row r="4128" spans="1:2" x14ac:dyDescent="0.25">
      <c r="A4128" s="37"/>
      <c r="B4128" s="37"/>
    </row>
    <row r="4129" spans="1:2" x14ac:dyDescent="0.25">
      <c r="A4129" s="37"/>
      <c r="B4129" s="37"/>
    </row>
    <row r="4130" spans="1:2" x14ac:dyDescent="0.25">
      <c r="A4130" s="37"/>
      <c r="B4130" s="37"/>
    </row>
    <row r="4131" spans="1:2" x14ac:dyDescent="0.25">
      <c r="A4131" s="37"/>
      <c r="B4131" s="37"/>
    </row>
    <row r="4132" spans="1:2" x14ac:dyDescent="0.25">
      <c r="A4132" s="37"/>
      <c r="B4132" s="37"/>
    </row>
    <row r="4133" spans="1:2" x14ac:dyDescent="0.25">
      <c r="A4133" s="37"/>
      <c r="B4133" s="37"/>
    </row>
    <row r="4134" spans="1:2" x14ac:dyDescent="0.25">
      <c r="A4134" s="37"/>
      <c r="B4134" s="37"/>
    </row>
    <row r="4135" spans="1:2" x14ac:dyDescent="0.25">
      <c r="A4135" s="37"/>
      <c r="B4135" s="37"/>
    </row>
    <row r="4136" spans="1:2" x14ac:dyDescent="0.25">
      <c r="A4136" s="37"/>
      <c r="B4136" s="37"/>
    </row>
    <row r="4137" spans="1:2" x14ac:dyDescent="0.25">
      <c r="A4137" s="37"/>
      <c r="B4137" s="37"/>
    </row>
    <row r="4138" spans="1:2" x14ac:dyDescent="0.25">
      <c r="A4138" s="37"/>
      <c r="B4138" s="37"/>
    </row>
    <row r="4139" spans="1:2" x14ac:dyDescent="0.25">
      <c r="A4139" s="37"/>
      <c r="B4139" s="37"/>
    </row>
    <row r="4140" spans="1:2" x14ac:dyDescent="0.25">
      <c r="A4140" s="37"/>
      <c r="B4140" s="37"/>
    </row>
    <row r="4141" spans="1:2" x14ac:dyDescent="0.25">
      <c r="A4141" s="37"/>
      <c r="B4141" s="37"/>
    </row>
    <row r="4142" spans="1:2" x14ac:dyDescent="0.25">
      <c r="A4142" s="37"/>
      <c r="B4142" s="37"/>
    </row>
    <row r="4143" spans="1:2" x14ac:dyDescent="0.25">
      <c r="A4143" s="37"/>
      <c r="B4143" s="37"/>
    </row>
    <row r="4144" spans="1:2" x14ac:dyDescent="0.25">
      <c r="A4144" s="37"/>
      <c r="B4144" s="37"/>
    </row>
    <row r="4145" spans="1:2" x14ac:dyDescent="0.25">
      <c r="A4145" s="37"/>
      <c r="B4145" s="37"/>
    </row>
    <row r="4146" spans="1:2" x14ac:dyDescent="0.25">
      <c r="A4146" s="37"/>
      <c r="B4146" s="37"/>
    </row>
    <row r="4147" spans="1:2" x14ac:dyDescent="0.25">
      <c r="A4147" s="37"/>
      <c r="B4147" s="37"/>
    </row>
    <row r="4148" spans="1:2" x14ac:dyDescent="0.25">
      <c r="A4148" s="37"/>
      <c r="B4148" s="37"/>
    </row>
    <row r="4149" spans="1:2" x14ac:dyDescent="0.25">
      <c r="A4149" s="37"/>
      <c r="B4149" s="37"/>
    </row>
    <row r="4150" spans="1:2" x14ac:dyDescent="0.25">
      <c r="A4150" s="37"/>
      <c r="B4150" s="37"/>
    </row>
    <row r="4151" spans="1:2" x14ac:dyDescent="0.25">
      <c r="A4151" s="37"/>
      <c r="B4151" s="37"/>
    </row>
    <row r="4152" spans="1:2" x14ac:dyDescent="0.25">
      <c r="A4152" s="37"/>
      <c r="B4152" s="37"/>
    </row>
    <row r="4153" spans="1:2" x14ac:dyDescent="0.25">
      <c r="A4153" s="37"/>
      <c r="B4153" s="37"/>
    </row>
    <row r="4154" spans="1:2" x14ac:dyDescent="0.25">
      <c r="A4154" s="37"/>
      <c r="B4154" s="37"/>
    </row>
    <row r="4155" spans="1:2" x14ac:dyDescent="0.25">
      <c r="A4155" s="37"/>
      <c r="B4155" s="37"/>
    </row>
    <row r="4156" spans="1:2" x14ac:dyDescent="0.25">
      <c r="A4156" s="37"/>
      <c r="B4156" s="37"/>
    </row>
    <row r="4157" spans="1:2" x14ac:dyDescent="0.25">
      <c r="A4157" s="37"/>
      <c r="B4157" s="37"/>
    </row>
    <row r="4158" spans="1:2" x14ac:dyDescent="0.25">
      <c r="A4158" s="37"/>
      <c r="B4158" s="37"/>
    </row>
    <row r="4159" spans="1:2" x14ac:dyDescent="0.25">
      <c r="A4159" s="37"/>
      <c r="B4159" s="37"/>
    </row>
    <row r="4160" spans="1:2" x14ac:dyDescent="0.25">
      <c r="A4160" s="37"/>
      <c r="B4160" s="37"/>
    </row>
    <row r="4161" spans="1:2" x14ac:dyDescent="0.25">
      <c r="A4161" s="37"/>
      <c r="B4161" s="37"/>
    </row>
    <row r="4162" spans="1:2" x14ac:dyDescent="0.25">
      <c r="A4162" s="37"/>
      <c r="B4162" s="37"/>
    </row>
    <row r="4163" spans="1:2" x14ac:dyDescent="0.25">
      <c r="A4163" s="37"/>
      <c r="B4163" s="37"/>
    </row>
    <row r="4164" spans="1:2" x14ac:dyDescent="0.25">
      <c r="A4164" s="37"/>
      <c r="B4164" s="37"/>
    </row>
    <row r="4165" spans="1:2" x14ac:dyDescent="0.25">
      <c r="A4165" s="37"/>
      <c r="B4165" s="37"/>
    </row>
    <row r="4166" spans="1:2" x14ac:dyDescent="0.25">
      <c r="A4166" s="37"/>
      <c r="B4166" s="37"/>
    </row>
    <row r="4167" spans="1:2" x14ac:dyDescent="0.25">
      <c r="A4167" s="37"/>
      <c r="B4167" s="37"/>
    </row>
    <row r="4168" spans="1:2" x14ac:dyDescent="0.25">
      <c r="A4168" s="37"/>
      <c r="B4168" s="37"/>
    </row>
    <row r="4169" spans="1:2" x14ac:dyDescent="0.25">
      <c r="A4169" s="37"/>
      <c r="B4169" s="37"/>
    </row>
    <row r="4170" spans="1:2" x14ac:dyDescent="0.25">
      <c r="A4170" s="37"/>
      <c r="B4170" s="37"/>
    </row>
    <row r="4171" spans="1:2" x14ac:dyDescent="0.25">
      <c r="A4171" s="37"/>
      <c r="B4171" s="37"/>
    </row>
    <row r="4172" spans="1:2" x14ac:dyDescent="0.25">
      <c r="A4172" s="37"/>
      <c r="B4172" s="37"/>
    </row>
    <row r="4173" spans="1:2" x14ac:dyDescent="0.25">
      <c r="A4173" s="37"/>
      <c r="B4173" s="37"/>
    </row>
    <row r="4174" spans="1:2" x14ac:dyDescent="0.25">
      <c r="A4174" s="37"/>
      <c r="B4174" s="37"/>
    </row>
    <row r="4175" spans="1:2" x14ac:dyDescent="0.25">
      <c r="A4175" s="37"/>
      <c r="B4175" s="37"/>
    </row>
    <row r="4176" spans="1:2" x14ac:dyDescent="0.25">
      <c r="A4176" s="37"/>
      <c r="B4176" s="37"/>
    </row>
    <row r="4177" spans="1:2" x14ac:dyDescent="0.25">
      <c r="A4177" s="37"/>
      <c r="B4177" s="37"/>
    </row>
    <row r="4178" spans="1:2" x14ac:dyDescent="0.25">
      <c r="A4178" s="37"/>
      <c r="B4178" s="37"/>
    </row>
    <row r="4179" spans="1:2" x14ac:dyDescent="0.25">
      <c r="A4179" s="37"/>
      <c r="B4179" s="37"/>
    </row>
    <row r="4180" spans="1:2" x14ac:dyDescent="0.25">
      <c r="A4180" s="37"/>
      <c r="B4180" s="37"/>
    </row>
    <row r="4181" spans="1:2" x14ac:dyDescent="0.25">
      <c r="A4181" s="37"/>
      <c r="B4181" s="37"/>
    </row>
    <row r="4182" spans="1:2" x14ac:dyDescent="0.25">
      <c r="A4182" s="37"/>
      <c r="B4182" s="37"/>
    </row>
    <row r="4183" spans="1:2" x14ac:dyDescent="0.25">
      <c r="A4183" s="37"/>
      <c r="B4183" s="37"/>
    </row>
    <row r="4184" spans="1:2" x14ac:dyDescent="0.25">
      <c r="A4184" s="37"/>
      <c r="B4184" s="37"/>
    </row>
    <row r="4185" spans="1:2" x14ac:dyDescent="0.25">
      <c r="A4185" s="37"/>
      <c r="B4185" s="37"/>
    </row>
    <row r="4186" spans="1:2" x14ac:dyDescent="0.25">
      <c r="A4186" s="37"/>
      <c r="B4186" s="37"/>
    </row>
    <row r="4187" spans="1:2" x14ac:dyDescent="0.25">
      <c r="A4187" s="37"/>
      <c r="B4187" s="37"/>
    </row>
    <row r="4188" spans="1:2" x14ac:dyDescent="0.25">
      <c r="A4188" s="37"/>
      <c r="B4188" s="37"/>
    </row>
    <row r="4189" spans="1:2" x14ac:dyDescent="0.25">
      <c r="A4189" s="37"/>
      <c r="B4189" s="37"/>
    </row>
    <row r="4190" spans="1:2" x14ac:dyDescent="0.25">
      <c r="A4190" s="37"/>
      <c r="B4190" s="37"/>
    </row>
    <row r="4191" spans="1:2" x14ac:dyDescent="0.25">
      <c r="A4191" s="37"/>
      <c r="B4191" s="37"/>
    </row>
    <row r="4192" spans="1:2" x14ac:dyDescent="0.25">
      <c r="A4192" s="37"/>
      <c r="B4192" s="37"/>
    </row>
    <row r="4193" spans="1:2" x14ac:dyDescent="0.25">
      <c r="A4193" s="37"/>
      <c r="B4193" s="37"/>
    </row>
    <row r="4194" spans="1:2" x14ac:dyDescent="0.25">
      <c r="A4194" s="37"/>
      <c r="B4194" s="37"/>
    </row>
    <row r="4195" spans="1:2" x14ac:dyDescent="0.25">
      <c r="A4195" s="37"/>
      <c r="B4195" s="37"/>
    </row>
    <row r="4196" spans="1:2" x14ac:dyDescent="0.25">
      <c r="A4196" s="37"/>
      <c r="B4196" s="37"/>
    </row>
    <row r="4197" spans="1:2" x14ac:dyDescent="0.25">
      <c r="A4197" s="37"/>
      <c r="B4197" s="37"/>
    </row>
    <row r="4198" spans="1:2" x14ac:dyDescent="0.25">
      <c r="A4198" s="37"/>
      <c r="B4198" s="37"/>
    </row>
    <row r="4199" spans="1:2" x14ac:dyDescent="0.25">
      <c r="A4199" s="37"/>
      <c r="B4199" s="37"/>
    </row>
    <row r="4200" spans="1:2" x14ac:dyDescent="0.25">
      <c r="A4200" s="37"/>
      <c r="B4200" s="37"/>
    </row>
    <row r="4201" spans="1:2" x14ac:dyDescent="0.25">
      <c r="A4201" s="37"/>
      <c r="B4201" s="37"/>
    </row>
    <row r="4202" spans="1:2" x14ac:dyDescent="0.25">
      <c r="A4202" s="37"/>
      <c r="B4202" s="37"/>
    </row>
    <row r="4203" spans="1:2" x14ac:dyDescent="0.25">
      <c r="A4203" s="37"/>
      <c r="B4203" s="37"/>
    </row>
    <row r="4204" spans="1:2" x14ac:dyDescent="0.25">
      <c r="A4204" s="37"/>
      <c r="B4204" s="37"/>
    </row>
    <row r="4205" spans="1:2" x14ac:dyDescent="0.25">
      <c r="A4205" s="37"/>
      <c r="B4205" s="37"/>
    </row>
    <row r="4206" spans="1:2" x14ac:dyDescent="0.25">
      <c r="A4206" s="37"/>
      <c r="B4206" s="37"/>
    </row>
    <row r="4207" spans="1:2" x14ac:dyDescent="0.25">
      <c r="A4207" s="37"/>
      <c r="B4207" s="37"/>
    </row>
    <row r="4208" spans="1:2" x14ac:dyDescent="0.25">
      <c r="A4208" s="37"/>
      <c r="B4208" s="37"/>
    </row>
    <row r="4209" spans="1:2" x14ac:dyDescent="0.25">
      <c r="A4209" s="37"/>
      <c r="B4209" s="37"/>
    </row>
    <row r="4210" spans="1:2" x14ac:dyDescent="0.25">
      <c r="A4210" s="37"/>
      <c r="B4210" s="37"/>
    </row>
    <row r="4211" spans="1:2" x14ac:dyDescent="0.25">
      <c r="A4211" s="37"/>
      <c r="B4211" s="37"/>
    </row>
    <row r="4212" spans="1:2" x14ac:dyDescent="0.25">
      <c r="A4212" s="37"/>
      <c r="B4212" s="37"/>
    </row>
    <row r="4213" spans="1:2" x14ac:dyDescent="0.25">
      <c r="A4213" s="37"/>
      <c r="B4213" s="37"/>
    </row>
    <row r="4214" spans="1:2" x14ac:dyDescent="0.25">
      <c r="A4214" s="37"/>
      <c r="B4214" s="37"/>
    </row>
    <row r="4215" spans="1:2" x14ac:dyDescent="0.25">
      <c r="A4215" s="37"/>
      <c r="B4215" s="37"/>
    </row>
    <row r="4216" spans="1:2" x14ac:dyDescent="0.25">
      <c r="A4216" s="37"/>
      <c r="B4216" s="37"/>
    </row>
    <row r="4217" spans="1:2" x14ac:dyDescent="0.25">
      <c r="A4217" s="37"/>
      <c r="B4217" s="37"/>
    </row>
    <row r="4218" spans="1:2" x14ac:dyDescent="0.25">
      <c r="A4218" s="37"/>
      <c r="B4218" s="37"/>
    </row>
    <row r="4219" spans="1:2" x14ac:dyDescent="0.25">
      <c r="A4219" s="37"/>
      <c r="B4219" s="37"/>
    </row>
    <row r="4220" spans="1:2" x14ac:dyDescent="0.25">
      <c r="A4220" s="37"/>
      <c r="B4220" s="37"/>
    </row>
    <row r="4221" spans="1:2" x14ac:dyDescent="0.25">
      <c r="A4221" s="37"/>
      <c r="B4221" s="37"/>
    </row>
    <row r="4222" spans="1:2" x14ac:dyDescent="0.25">
      <c r="A4222" s="37"/>
      <c r="B4222" s="37"/>
    </row>
    <row r="4223" spans="1:2" x14ac:dyDescent="0.25">
      <c r="A4223" s="37"/>
      <c r="B4223" s="37"/>
    </row>
    <row r="4224" spans="1:2" x14ac:dyDescent="0.25">
      <c r="A4224" s="37"/>
      <c r="B4224" s="37"/>
    </row>
    <row r="4225" spans="1:2" x14ac:dyDescent="0.25">
      <c r="A4225" s="37"/>
      <c r="B4225" s="37"/>
    </row>
    <row r="4226" spans="1:2" x14ac:dyDescent="0.25">
      <c r="A4226" s="37"/>
      <c r="B4226" s="37"/>
    </row>
    <row r="4227" spans="1:2" x14ac:dyDescent="0.25">
      <c r="A4227" s="37"/>
      <c r="B4227" s="37"/>
    </row>
    <row r="4228" spans="1:2" x14ac:dyDescent="0.25">
      <c r="A4228" s="37"/>
      <c r="B4228" s="37"/>
    </row>
    <row r="4229" spans="1:2" x14ac:dyDescent="0.25">
      <c r="A4229" s="37"/>
      <c r="B4229" s="37"/>
    </row>
    <row r="4230" spans="1:2" x14ac:dyDescent="0.25">
      <c r="A4230" s="37"/>
      <c r="B4230" s="37"/>
    </row>
    <row r="4231" spans="1:2" x14ac:dyDescent="0.25">
      <c r="A4231" s="37"/>
      <c r="B4231" s="37"/>
    </row>
    <row r="4232" spans="1:2" x14ac:dyDescent="0.25">
      <c r="A4232" s="37"/>
      <c r="B4232" s="37"/>
    </row>
    <row r="4233" spans="1:2" x14ac:dyDescent="0.25">
      <c r="A4233" s="37"/>
      <c r="B4233" s="37"/>
    </row>
    <row r="4234" spans="1:2" x14ac:dyDescent="0.25">
      <c r="A4234" s="37"/>
      <c r="B4234" s="37"/>
    </row>
    <row r="4235" spans="1:2" x14ac:dyDescent="0.25">
      <c r="A4235" s="37"/>
      <c r="B4235" s="37"/>
    </row>
    <row r="4236" spans="1:2" x14ac:dyDescent="0.25">
      <c r="A4236" s="37"/>
      <c r="B4236" s="37"/>
    </row>
    <row r="4237" spans="1:2" x14ac:dyDescent="0.25">
      <c r="A4237" s="37"/>
      <c r="B4237" s="37"/>
    </row>
    <row r="4238" spans="1:2" x14ac:dyDescent="0.25">
      <c r="A4238" s="37"/>
      <c r="B4238" s="37"/>
    </row>
    <row r="4239" spans="1:2" x14ac:dyDescent="0.25">
      <c r="A4239" s="37"/>
      <c r="B4239" s="37"/>
    </row>
    <row r="4240" spans="1:2" x14ac:dyDescent="0.25">
      <c r="A4240" s="37"/>
      <c r="B4240" s="37"/>
    </row>
    <row r="4241" spans="1:2" x14ac:dyDescent="0.25">
      <c r="A4241" s="37"/>
      <c r="B4241" s="37"/>
    </row>
    <row r="4242" spans="1:2" x14ac:dyDescent="0.25">
      <c r="A4242" s="37"/>
      <c r="B4242" s="37"/>
    </row>
    <row r="4243" spans="1:2" x14ac:dyDescent="0.25">
      <c r="A4243" s="37"/>
      <c r="B4243" s="37"/>
    </row>
    <row r="4244" spans="1:2" x14ac:dyDescent="0.25">
      <c r="A4244" s="37"/>
      <c r="B4244" s="37"/>
    </row>
    <row r="4245" spans="1:2" x14ac:dyDescent="0.25">
      <c r="A4245" s="37"/>
      <c r="B4245" s="37"/>
    </row>
    <row r="4246" spans="1:2" x14ac:dyDescent="0.25">
      <c r="A4246" s="37"/>
      <c r="B4246" s="37"/>
    </row>
    <row r="4247" spans="1:2" x14ac:dyDescent="0.25">
      <c r="A4247" s="37"/>
      <c r="B4247" s="37"/>
    </row>
    <row r="4248" spans="1:2" x14ac:dyDescent="0.25">
      <c r="A4248" s="37"/>
      <c r="B4248" s="37"/>
    </row>
    <row r="4249" spans="1:2" x14ac:dyDescent="0.25">
      <c r="A4249" s="37"/>
      <c r="B4249" s="37"/>
    </row>
    <row r="4250" spans="1:2" x14ac:dyDescent="0.25">
      <c r="A4250" s="37"/>
      <c r="B4250" s="37"/>
    </row>
    <row r="4251" spans="1:2" x14ac:dyDescent="0.25">
      <c r="A4251" s="37"/>
      <c r="B4251" s="37"/>
    </row>
    <row r="4252" spans="1:2" x14ac:dyDescent="0.25">
      <c r="A4252" s="37"/>
      <c r="B4252" s="37"/>
    </row>
    <row r="4253" spans="1:2" x14ac:dyDescent="0.25">
      <c r="A4253" s="37"/>
      <c r="B4253" s="37"/>
    </row>
    <row r="4254" spans="1:2" x14ac:dyDescent="0.25">
      <c r="A4254" s="37"/>
      <c r="B4254" s="37"/>
    </row>
    <row r="4255" spans="1:2" x14ac:dyDescent="0.25">
      <c r="A4255" s="37"/>
      <c r="B4255" s="37"/>
    </row>
    <row r="4256" spans="1:2" x14ac:dyDescent="0.25">
      <c r="A4256" s="37"/>
      <c r="B4256" s="37"/>
    </row>
    <row r="4257" spans="1:2" x14ac:dyDescent="0.25">
      <c r="A4257" s="37"/>
      <c r="B4257" s="37"/>
    </row>
    <row r="4258" spans="1:2" x14ac:dyDescent="0.25">
      <c r="A4258" s="37"/>
      <c r="B4258" s="37"/>
    </row>
    <row r="4259" spans="1:2" x14ac:dyDescent="0.25">
      <c r="A4259" s="37"/>
      <c r="B4259" s="37"/>
    </row>
    <row r="4260" spans="1:2" x14ac:dyDescent="0.25">
      <c r="A4260" s="37"/>
      <c r="B4260" s="37"/>
    </row>
    <row r="4261" spans="1:2" x14ac:dyDescent="0.25">
      <c r="A4261" s="37"/>
      <c r="B4261" s="37"/>
    </row>
    <row r="4262" spans="1:2" x14ac:dyDescent="0.25">
      <c r="A4262" s="37"/>
      <c r="B4262" s="37"/>
    </row>
    <row r="4263" spans="1:2" x14ac:dyDescent="0.25">
      <c r="A4263" s="37"/>
      <c r="B4263" s="37"/>
    </row>
    <row r="4264" spans="1:2" x14ac:dyDescent="0.25">
      <c r="A4264" s="37"/>
      <c r="B4264" s="37"/>
    </row>
    <row r="4265" spans="1:2" x14ac:dyDescent="0.25">
      <c r="A4265" s="37"/>
      <c r="B4265" s="37"/>
    </row>
    <row r="4266" spans="1:2" x14ac:dyDescent="0.25">
      <c r="A4266" s="37"/>
      <c r="B4266" s="37"/>
    </row>
    <row r="4267" spans="1:2" x14ac:dyDescent="0.25">
      <c r="A4267" s="37"/>
      <c r="B4267" s="37"/>
    </row>
    <row r="4268" spans="1:2" x14ac:dyDescent="0.25">
      <c r="A4268" s="37"/>
      <c r="B4268" s="37"/>
    </row>
    <row r="4269" spans="1:2" x14ac:dyDescent="0.25">
      <c r="A4269" s="37"/>
      <c r="B4269" s="37"/>
    </row>
    <row r="4270" spans="1:2" x14ac:dyDescent="0.25">
      <c r="A4270" s="37"/>
      <c r="B4270" s="37"/>
    </row>
    <row r="4271" spans="1:2" x14ac:dyDescent="0.25">
      <c r="A4271" s="37"/>
      <c r="B4271" s="37"/>
    </row>
    <row r="4272" spans="1:2" x14ac:dyDescent="0.25">
      <c r="A4272" s="37"/>
      <c r="B4272" s="37"/>
    </row>
    <row r="4273" spans="1:2" x14ac:dyDescent="0.25">
      <c r="A4273" s="37"/>
      <c r="B4273" s="37"/>
    </row>
    <row r="4274" spans="1:2" x14ac:dyDescent="0.25">
      <c r="A4274" s="37"/>
      <c r="B4274" s="37"/>
    </row>
    <row r="4275" spans="1:2" x14ac:dyDescent="0.25">
      <c r="A4275" s="37"/>
      <c r="B4275" s="37"/>
    </row>
    <row r="4276" spans="1:2" x14ac:dyDescent="0.25">
      <c r="A4276" s="37"/>
      <c r="B4276" s="37"/>
    </row>
    <row r="4277" spans="1:2" x14ac:dyDescent="0.25">
      <c r="A4277" s="37"/>
      <c r="B4277" s="37"/>
    </row>
    <row r="4278" spans="1:2" x14ac:dyDescent="0.25">
      <c r="A4278" s="37"/>
      <c r="B4278" s="37"/>
    </row>
    <row r="4279" spans="1:2" x14ac:dyDescent="0.25">
      <c r="A4279" s="37"/>
      <c r="B4279" s="37"/>
    </row>
    <row r="4280" spans="1:2" x14ac:dyDescent="0.25">
      <c r="A4280" s="37"/>
      <c r="B4280" s="37"/>
    </row>
    <row r="4281" spans="1:2" x14ac:dyDescent="0.25">
      <c r="A4281" s="37"/>
      <c r="B4281" s="37"/>
    </row>
    <row r="4282" spans="1:2" x14ac:dyDescent="0.25">
      <c r="A4282" s="37"/>
      <c r="B4282" s="37"/>
    </row>
    <row r="4283" spans="1:2" x14ac:dyDescent="0.25">
      <c r="A4283" s="37"/>
      <c r="B4283" s="37"/>
    </row>
    <row r="4284" spans="1:2" x14ac:dyDescent="0.25">
      <c r="A4284" s="37"/>
      <c r="B4284" s="37"/>
    </row>
    <row r="4285" spans="1:2" x14ac:dyDescent="0.25">
      <c r="A4285" s="37"/>
      <c r="B4285" s="37"/>
    </row>
    <row r="4286" spans="1:2" x14ac:dyDescent="0.25">
      <c r="A4286" s="37"/>
      <c r="B4286" s="37"/>
    </row>
    <row r="4287" spans="1:2" x14ac:dyDescent="0.25">
      <c r="A4287" s="37"/>
      <c r="B4287" s="37"/>
    </row>
    <row r="4288" spans="1:2" x14ac:dyDescent="0.25">
      <c r="A4288" s="37"/>
      <c r="B4288" s="37"/>
    </row>
    <row r="4289" spans="1:2" x14ac:dyDescent="0.25">
      <c r="A4289" s="37"/>
      <c r="B4289" s="37"/>
    </row>
    <row r="4290" spans="1:2" x14ac:dyDescent="0.25">
      <c r="A4290" s="37"/>
      <c r="B4290" s="37"/>
    </row>
    <row r="4291" spans="1:2" x14ac:dyDescent="0.25">
      <c r="A4291" s="37"/>
      <c r="B4291" s="37"/>
    </row>
    <row r="4292" spans="1:2" x14ac:dyDescent="0.25">
      <c r="A4292" s="37"/>
      <c r="B4292" s="37"/>
    </row>
    <row r="4293" spans="1:2" x14ac:dyDescent="0.25">
      <c r="A4293" s="37"/>
      <c r="B4293" s="37"/>
    </row>
    <row r="4294" spans="1:2" x14ac:dyDescent="0.25">
      <c r="A4294" s="37"/>
      <c r="B4294" s="37"/>
    </row>
    <row r="4295" spans="1:2" x14ac:dyDescent="0.25">
      <c r="A4295" s="37"/>
      <c r="B4295" s="37"/>
    </row>
    <row r="4296" spans="1:2" x14ac:dyDescent="0.25">
      <c r="A4296" s="37"/>
      <c r="B4296" s="37"/>
    </row>
    <row r="4297" spans="1:2" x14ac:dyDescent="0.25">
      <c r="A4297" s="37"/>
      <c r="B4297" s="37"/>
    </row>
    <row r="4298" spans="1:2" x14ac:dyDescent="0.25">
      <c r="A4298" s="37"/>
      <c r="B4298" s="37"/>
    </row>
    <row r="4299" spans="1:2" x14ac:dyDescent="0.25">
      <c r="A4299" s="37"/>
      <c r="B4299" s="37"/>
    </row>
    <row r="4300" spans="1:2" x14ac:dyDescent="0.25">
      <c r="A4300" s="37"/>
      <c r="B4300" s="37"/>
    </row>
    <row r="4301" spans="1:2" x14ac:dyDescent="0.25">
      <c r="A4301" s="37"/>
      <c r="B4301" s="37"/>
    </row>
    <row r="4302" spans="1:2" x14ac:dyDescent="0.25">
      <c r="A4302" s="37"/>
      <c r="B4302" s="37"/>
    </row>
    <row r="4303" spans="1:2" x14ac:dyDescent="0.25">
      <c r="A4303" s="37"/>
      <c r="B4303" s="37"/>
    </row>
    <row r="4304" spans="1:2" x14ac:dyDescent="0.25">
      <c r="A4304" s="37"/>
      <c r="B4304" s="37"/>
    </row>
    <row r="4305" spans="1:2" x14ac:dyDescent="0.25">
      <c r="A4305" s="37"/>
      <c r="B4305" s="37"/>
    </row>
    <row r="4306" spans="1:2" x14ac:dyDescent="0.25">
      <c r="A4306" s="37"/>
      <c r="B4306" s="37"/>
    </row>
    <row r="4307" spans="1:2" x14ac:dyDescent="0.25">
      <c r="A4307" s="37"/>
      <c r="B4307" s="37"/>
    </row>
    <row r="4308" spans="1:2" x14ac:dyDescent="0.25">
      <c r="A4308" s="37"/>
      <c r="B4308" s="37"/>
    </row>
    <row r="4309" spans="1:2" x14ac:dyDescent="0.25">
      <c r="A4309" s="37"/>
      <c r="B4309" s="37"/>
    </row>
    <row r="4310" spans="1:2" x14ac:dyDescent="0.25">
      <c r="A4310" s="37"/>
      <c r="B4310" s="37"/>
    </row>
    <row r="4311" spans="1:2" x14ac:dyDescent="0.25">
      <c r="A4311" s="37"/>
      <c r="B4311" s="37"/>
    </row>
    <row r="4312" spans="1:2" x14ac:dyDescent="0.25">
      <c r="A4312" s="37"/>
      <c r="B4312" s="37"/>
    </row>
    <row r="4313" spans="1:2" x14ac:dyDescent="0.25">
      <c r="A4313" s="37"/>
      <c r="B4313" s="37"/>
    </row>
    <row r="4314" spans="1:2" x14ac:dyDescent="0.25">
      <c r="A4314" s="37"/>
      <c r="B4314" s="37"/>
    </row>
    <row r="4315" spans="1:2" x14ac:dyDescent="0.25">
      <c r="A4315" s="37"/>
      <c r="B4315" s="37"/>
    </row>
    <row r="4316" spans="1:2" x14ac:dyDescent="0.25">
      <c r="A4316" s="37"/>
      <c r="B4316" s="37"/>
    </row>
    <row r="4317" spans="1:2" x14ac:dyDescent="0.25">
      <c r="A4317" s="37"/>
      <c r="B4317" s="37"/>
    </row>
    <row r="4318" spans="1:2" x14ac:dyDescent="0.25">
      <c r="A4318" s="37"/>
      <c r="B4318" s="37"/>
    </row>
    <row r="4319" spans="1:2" x14ac:dyDescent="0.25">
      <c r="A4319" s="37"/>
      <c r="B4319" s="37"/>
    </row>
    <row r="4320" spans="1:2" x14ac:dyDescent="0.25">
      <c r="A4320" s="37"/>
      <c r="B4320" s="37"/>
    </row>
    <row r="4321" spans="1:2" x14ac:dyDescent="0.25">
      <c r="A4321" s="37"/>
      <c r="B4321" s="37"/>
    </row>
    <row r="4322" spans="1:2" x14ac:dyDescent="0.25">
      <c r="A4322" s="37"/>
      <c r="B4322" s="37"/>
    </row>
    <row r="4323" spans="1:2" x14ac:dyDescent="0.25">
      <c r="A4323" s="37"/>
      <c r="B4323" s="37"/>
    </row>
    <row r="4324" spans="1:2" x14ac:dyDescent="0.25">
      <c r="A4324" s="37"/>
      <c r="B4324" s="37"/>
    </row>
    <row r="4325" spans="1:2" x14ac:dyDescent="0.25">
      <c r="A4325" s="37"/>
      <c r="B4325" s="37"/>
    </row>
    <row r="4326" spans="1:2" x14ac:dyDescent="0.25">
      <c r="A4326" s="37"/>
      <c r="B4326" s="37"/>
    </row>
    <row r="4327" spans="1:2" x14ac:dyDescent="0.25">
      <c r="A4327" s="37"/>
      <c r="B4327" s="37"/>
    </row>
    <row r="4328" spans="1:2" x14ac:dyDescent="0.25">
      <c r="A4328" s="37"/>
      <c r="B4328" s="37"/>
    </row>
    <row r="4329" spans="1:2" x14ac:dyDescent="0.25">
      <c r="A4329" s="37"/>
      <c r="B4329" s="37"/>
    </row>
    <row r="4330" spans="1:2" x14ac:dyDescent="0.25">
      <c r="A4330" s="37"/>
      <c r="B4330" s="37"/>
    </row>
    <row r="4331" spans="1:2" x14ac:dyDescent="0.25">
      <c r="A4331" s="37"/>
      <c r="B4331" s="37"/>
    </row>
    <row r="4332" spans="1:2" x14ac:dyDescent="0.25">
      <c r="A4332" s="37"/>
      <c r="B4332" s="37"/>
    </row>
    <row r="4333" spans="1:2" x14ac:dyDescent="0.25">
      <c r="A4333" s="37"/>
      <c r="B4333" s="37"/>
    </row>
    <row r="4334" spans="1:2" x14ac:dyDescent="0.25">
      <c r="A4334" s="37"/>
      <c r="B4334" s="37"/>
    </row>
    <row r="4335" spans="1:2" x14ac:dyDescent="0.25">
      <c r="A4335" s="37"/>
      <c r="B4335" s="37"/>
    </row>
    <row r="4336" spans="1:2" x14ac:dyDescent="0.25">
      <c r="A4336" s="37"/>
      <c r="B4336" s="37"/>
    </row>
    <row r="4337" spans="1:2" x14ac:dyDescent="0.25">
      <c r="A4337" s="37"/>
      <c r="B4337" s="37"/>
    </row>
    <row r="4338" spans="1:2" x14ac:dyDescent="0.25">
      <c r="A4338" s="37"/>
      <c r="B4338" s="37"/>
    </row>
    <row r="4339" spans="1:2" x14ac:dyDescent="0.25">
      <c r="A4339" s="37"/>
      <c r="B4339" s="37"/>
    </row>
    <row r="4340" spans="1:2" x14ac:dyDescent="0.25">
      <c r="A4340" s="37"/>
      <c r="B4340" s="37"/>
    </row>
    <row r="4341" spans="1:2" x14ac:dyDescent="0.25">
      <c r="A4341" s="37"/>
      <c r="B4341" s="37"/>
    </row>
    <row r="4342" spans="1:2" x14ac:dyDescent="0.25">
      <c r="A4342" s="37"/>
      <c r="B4342" s="37"/>
    </row>
    <row r="4343" spans="1:2" x14ac:dyDescent="0.25">
      <c r="A4343" s="37"/>
      <c r="B4343" s="37"/>
    </row>
    <row r="4344" spans="1:2" x14ac:dyDescent="0.25">
      <c r="A4344" s="37"/>
      <c r="B4344" s="37"/>
    </row>
    <row r="4345" spans="1:2" x14ac:dyDescent="0.25">
      <c r="A4345" s="37"/>
      <c r="B4345" s="37"/>
    </row>
    <row r="4346" spans="1:2" x14ac:dyDescent="0.25">
      <c r="A4346" s="37"/>
      <c r="B4346" s="37"/>
    </row>
    <row r="4347" spans="1:2" x14ac:dyDescent="0.25">
      <c r="A4347" s="37"/>
      <c r="B4347" s="37"/>
    </row>
    <row r="4348" spans="1:2" x14ac:dyDescent="0.25">
      <c r="A4348" s="37"/>
      <c r="B4348" s="37"/>
    </row>
    <row r="4349" spans="1:2" x14ac:dyDescent="0.25">
      <c r="A4349" s="37"/>
      <c r="B4349" s="37"/>
    </row>
    <row r="4350" spans="1:2" x14ac:dyDescent="0.25">
      <c r="A4350" s="37"/>
      <c r="B4350" s="37"/>
    </row>
    <row r="4351" spans="1:2" x14ac:dyDescent="0.25">
      <c r="A4351" s="37"/>
      <c r="B4351" s="37"/>
    </row>
    <row r="4352" spans="1:2" x14ac:dyDescent="0.25">
      <c r="A4352" s="37"/>
      <c r="B4352" s="37"/>
    </row>
    <row r="4353" spans="1:2" x14ac:dyDescent="0.25">
      <c r="A4353" s="37"/>
      <c r="B4353" s="37"/>
    </row>
    <row r="4354" spans="1:2" x14ac:dyDescent="0.25">
      <c r="A4354" s="37"/>
      <c r="B4354" s="37"/>
    </row>
    <row r="4355" spans="1:2" x14ac:dyDescent="0.25">
      <c r="A4355" s="37"/>
      <c r="B4355" s="37"/>
    </row>
    <row r="4356" spans="1:2" x14ac:dyDescent="0.25">
      <c r="A4356" s="37"/>
      <c r="B4356" s="37"/>
    </row>
    <row r="4357" spans="1:2" x14ac:dyDescent="0.25">
      <c r="A4357" s="37"/>
      <c r="B4357" s="37"/>
    </row>
    <row r="4358" spans="1:2" x14ac:dyDescent="0.25">
      <c r="A4358" s="37"/>
      <c r="B4358" s="37"/>
    </row>
    <row r="4359" spans="1:2" x14ac:dyDescent="0.25">
      <c r="A4359" s="37"/>
      <c r="B4359" s="37"/>
    </row>
    <row r="4360" spans="1:2" x14ac:dyDescent="0.25">
      <c r="A4360" s="37"/>
      <c r="B4360" s="37"/>
    </row>
    <row r="4361" spans="1:2" x14ac:dyDescent="0.25">
      <c r="A4361" s="37"/>
      <c r="B4361" s="37"/>
    </row>
    <row r="4362" spans="1:2" x14ac:dyDescent="0.25">
      <c r="A4362" s="37"/>
      <c r="B4362" s="37"/>
    </row>
    <row r="4363" spans="1:2" x14ac:dyDescent="0.25">
      <c r="A4363" s="37"/>
      <c r="B4363" s="37"/>
    </row>
    <row r="4364" spans="1:2" x14ac:dyDescent="0.25">
      <c r="A4364" s="37"/>
      <c r="B4364" s="37"/>
    </row>
    <row r="4365" spans="1:2" x14ac:dyDescent="0.25">
      <c r="A4365" s="37"/>
      <c r="B4365" s="37"/>
    </row>
    <row r="4366" spans="1:2" x14ac:dyDescent="0.25">
      <c r="A4366" s="37"/>
      <c r="B4366" s="37"/>
    </row>
    <row r="4367" spans="1:2" x14ac:dyDescent="0.25">
      <c r="A4367" s="37"/>
      <c r="B4367" s="37"/>
    </row>
    <row r="4368" spans="1:2" x14ac:dyDescent="0.25">
      <c r="A4368" s="37"/>
      <c r="B4368" s="37"/>
    </row>
    <row r="4369" spans="1:2" x14ac:dyDescent="0.25">
      <c r="A4369" s="37"/>
      <c r="B4369" s="37"/>
    </row>
    <row r="4370" spans="1:2" x14ac:dyDescent="0.25">
      <c r="A4370" s="37"/>
      <c r="B4370" s="37"/>
    </row>
    <row r="4371" spans="1:2" x14ac:dyDescent="0.25">
      <c r="A4371" s="37"/>
      <c r="B4371" s="37"/>
    </row>
    <row r="4372" spans="1:2" x14ac:dyDescent="0.25">
      <c r="A4372" s="37"/>
      <c r="B4372" s="37"/>
    </row>
    <row r="4373" spans="1:2" x14ac:dyDescent="0.25">
      <c r="A4373" s="37"/>
      <c r="B4373" s="37"/>
    </row>
    <row r="4374" spans="1:2" x14ac:dyDescent="0.25">
      <c r="A4374" s="37"/>
      <c r="B4374" s="37"/>
    </row>
    <row r="4375" spans="1:2" x14ac:dyDescent="0.25">
      <c r="A4375" s="37"/>
      <c r="B4375" s="37"/>
    </row>
    <row r="4376" spans="1:2" x14ac:dyDescent="0.25">
      <c r="A4376" s="37"/>
      <c r="B4376" s="37"/>
    </row>
    <row r="4377" spans="1:2" x14ac:dyDescent="0.25">
      <c r="A4377" s="37"/>
      <c r="B4377" s="37"/>
    </row>
    <row r="4378" spans="1:2" x14ac:dyDescent="0.25">
      <c r="A4378" s="37"/>
      <c r="B4378" s="37"/>
    </row>
    <row r="4379" spans="1:2" x14ac:dyDescent="0.25">
      <c r="A4379" s="37"/>
      <c r="B4379" s="37"/>
    </row>
    <row r="4380" spans="1:2" x14ac:dyDescent="0.25">
      <c r="A4380" s="37"/>
      <c r="B4380" s="37"/>
    </row>
    <row r="4381" spans="1:2" x14ac:dyDescent="0.25">
      <c r="A4381" s="37"/>
      <c r="B4381" s="37"/>
    </row>
    <row r="4382" spans="1:2" x14ac:dyDescent="0.25">
      <c r="A4382" s="37"/>
      <c r="B4382" s="37"/>
    </row>
    <row r="4383" spans="1:2" x14ac:dyDescent="0.25">
      <c r="A4383" s="37"/>
      <c r="B4383" s="37"/>
    </row>
    <row r="4384" spans="1:2" x14ac:dyDescent="0.25">
      <c r="A4384" s="37"/>
      <c r="B4384" s="37"/>
    </row>
    <row r="4385" spans="1:2" x14ac:dyDescent="0.25">
      <c r="A4385" s="37"/>
      <c r="B4385" s="37"/>
    </row>
    <row r="4386" spans="1:2" x14ac:dyDescent="0.25">
      <c r="A4386" s="37"/>
      <c r="B4386" s="37"/>
    </row>
    <row r="4387" spans="1:2" x14ac:dyDescent="0.25">
      <c r="A4387" s="37"/>
      <c r="B4387" s="37"/>
    </row>
    <row r="4388" spans="1:2" x14ac:dyDescent="0.25">
      <c r="A4388" s="37"/>
      <c r="B4388" s="37"/>
    </row>
    <row r="4389" spans="1:2" x14ac:dyDescent="0.25">
      <c r="A4389" s="37"/>
      <c r="B4389" s="37"/>
    </row>
    <row r="4390" spans="1:2" x14ac:dyDescent="0.25">
      <c r="A4390" s="37"/>
      <c r="B4390" s="37"/>
    </row>
    <row r="4391" spans="1:2" x14ac:dyDescent="0.25">
      <c r="A4391" s="37"/>
      <c r="B4391" s="37"/>
    </row>
    <row r="4392" spans="1:2" x14ac:dyDescent="0.25">
      <c r="A4392" s="37"/>
      <c r="B4392" s="37"/>
    </row>
    <row r="4393" spans="1:2" x14ac:dyDescent="0.25">
      <c r="A4393" s="37"/>
      <c r="B4393" s="37"/>
    </row>
    <row r="4394" spans="1:2" x14ac:dyDescent="0.25">
      <c r="A4394" s="37"/>
      <c r="B4394" s="37"/>
    </row>
    <row r="4395" spans="1:2" x14ac:dyDescent="0.25">
      <c r="A4395" s="37"/>
      <c r="B4395" s="37"/>
    </row>
    <row r="4396" spans="1:2" x14ac:dyDescent="0.25">
      <c r="A4396" s="37"/>
      <c r="B4396" s="37"/>
    </row>
    <row r="4397" spans="1:2" x14ac:dyDescent="0.25">
      <c r="A4397" s="37"/>
      <c r="B4397" s="37"/>
    </row>
    <row r="4398" spans="1:2" x14ac:dyDescent="0.25">
      <c r="A4398" s="37"/>
      <c r="B4398" s="37"/>
    </row>
    <row r="4399" spans="1:2" x14ac:dyDescent="0.25">
      <c r="A4399" s="37"/>
      <c r="B4399" s="37"/>
    </row>
    <row r="4400" spans="1:2" x14ac:dyDescent="0.25">
      <c r="A4400" s="37"/>
      <c r="B4400" s="37"/>
    </row>
    <row r="4401" spans="1:2" x14ac:dyDescent="0.25">
      <c r="A4401" s="37"/>
      <c r="B4401" s="37"/>
    </row>
    <row r="4402" spans="1:2" x14ac:dyDescent="0.25">
      <c r="A4402" s="37"/>
      <c r="B4402" s="37"/>
    </row>
    <row r="4403" spans="1:2" x14ac:dyDescent="0.25">
      <c r="A4403" s="37"/>
      <c r="B4403" s="37"/>
    </row>
    <row r="4404" spans="1:2" x14ac:dyDescent="0.25">
      <c r="A4404" s="37"/>
      <c r="B4404" s="37"/>
    </row>
    <row r="4405" spans="1:2" x14ac:dyDescent="0.25">
      <c r="A4405" s="37"/>
      <c r="B4405" s="37"/>
    </row>
    <row r="4406" spans="1:2" x14ac:dyDescent="0.25">
      <c r="A4406" s="37"/>
      <c r="B4406" s="37"/>
    </row>
    <row r="4407" spans="1:2" x14ac:dyDescent="0.25">
      <c r="A4407" s="37"/>
      <c r="B4407" s="37"/>
    </row>
    <row r="4408" spans="1:2" x14ac:dyDescent="0.25">
      <c r="A4408" s="37"/>
      <c r="B4408" s="37"/>
    </row>
    <row r="4409" spans="1:2" x14ac:dyDescent="0.25">
      <c r="A4409" s="37"/>
      <c r="B4409" s="37"/>
    </row>
    <row r="4410" spans="1:2" x14ac:dyDescent="0.25">
      <c r="A4410" s="37"/>
      <c r="B4410" s="37"/>
    </row>
    <row r="4411" spans="1:2" x14ac:dyDescent="0.25">
      <c r="A4411" s="37"/>
      <c r="B4411" s="37"/>
    </row>
    <row r="4412" spans="1:2" x14ac:dyDescent="0.25">
      <c r="A4412" s="37"/>
      <c r="B4412" s="37"/>
    </row>
    <row r="4413" spans="1:2" x14ac:dyDescent="0.25">
      <c r="A4413" s="37"/>
      <c r="B4413" s="37"/>
    </row>
    <row r="4414" spans="1:2" x14ac:dyDescent="0.25">
      <c r="A4414" s="37"/>
      <c r="B4414" s="37"/>
    </row>
    <row r="4415" spans="1:2" x14ac:dyDescent="0.25">
      <c r="A4415" s="37"/>
      <c r="B4415" s="37"/>
    </row>
    <row r="4416" spans="1:2" x14ac:dyDescent="0.25">
      <c r="A4416" s="37"/>
      <c r="B4416" s="37"/>
    </row>
    <row r="4417" spans="1:2" x14ac:dyDescent="0.25">
      <c r="A4417" s="37"/>
      <c r="B4417" s="37"/>
    </row>
    <row r="4418" spans="1:2" x14ac:dyDescent="0.25">
      <c r="A4418" s="37"/>
      <c r="B4418" s="37"/>
    </row>
    <row r="4419" spans="1:2" x14ac:dyDescent="0.25">
      <c r="A4419" s="37"/>
      <c r="B4419" s="37"/>
    </row>
    <row r="4420" spans="1:2" x14ac:dyDescent="0.25">
      <c r="A4420" s="37"/>
      <c r="B4420" s="37"/>
    </row>
    <row r="4421" spans="1:2" x14ac:dyDescent="0.25">
      <c r="A4421" s="37"/>
      <c r="B4421" s="37"/>
    </row>
    <row r="4422" spans="1:2" x14ac:dyDescent="0.25">
      <c r="A4422" s="37"/>
      <c r="B4422" s="37"/>
    </row>
    <row r="4423" spans="1:2" x14ac:dyDescent="0.25">
      <c r="A4423" s="37"/>
      <c r="B4423" s="37"/>
    </row>
    <row r="4424" spans="1:2" x14ac:dyDescent="0.25">
      <c r="A4424" s="37"/>
      <c r="B4424" s="37"/>
    </row>
    <row r="4425" spans="1:2" x14ac:dyDescent="0.25">
      <c r="A4425" s="37"/>
      <c r="B4425" s="37"/>
    </row>
    <row r="4426" spans="1:2" x14ac:dyDescent="0.25">
      <c r="A4426" s="37"/>
      <c r="B4426" s="37"/>
    </row>
    <row r="4427" spans="1:2" x14ac:dyDescent="0.25">
      <c r="A4427" s="37"/>
      <c r="B4427" s="37"/>
    </row>
    <row r="4428" spans="1:2" x14ac:dyDescent="0.25">
      <c r="A4428" s="37"/>
      <c r="B4428" s="37"/>
    </row>
    <row r="4429" spans="1:2" x14ac:dyDescent="0.25">
      <c r="A4429" s="37"/>
      <c r="B4429" s="37"/>
    </row>
    <row r="4430" spans="1:2" x14ac:dyDescent="0.25">
      <c r="A4430" s="37"/>
      <c r="B4430" s="37"/>
    </row>
    <row r="4431" spans="1:2" x14ac:dyDescent="0.25">
      <c r="A4431" s="37"/>
      <c r="B4431" s="37"/>
    </row>
    <row r="4432" spans="1:2" x14ac:dyDescent="0.25">
      <c r="A4432" s="37"/>
      <c r="B4432" s="37"/>
    </row>
    <row r="4433" spans="1:2" x14ac:dyDescent="0.25">
      <c r="A4433" s="37"/>
      <c r="B4433" s="37"/>
    </row>
    <row r="4434" spans="1:2" x14ac:dyDescent="0.25">
      <c r="A4434" s="37"/>
      <c r="B4434" s="37"/>
    </row>
    <row r="4435" spans="1:2" x14ac:dyDescent="0.25">
      <c r="A4435" s="37"/>
      <c r="B4435" s="37"/>
    </row>
    <row r="4436" spans="1:2" x14ac:dyDescent="0.25">
      <c r="A4436" s="37"/>
      <c r="B4436" s="37"/>
    </row>
    <row r="4437" spans="1:2" x14ac:dyDescent="0.25">
      <c r="A4437" s="37"/>
      <c r="B4437" s="37"/>
    </row>
    <row r="4438" spans="1:2" x14ac:dyDescent="0.25">
      <c r="A4438" s="37"/>
      <c r="B4438" s="37"/>
    </row>
    <row r="4439" spans="1:2" x14ac:dyDescent="0.25">
      <c r="A4439" s="37"/>
      <c r="B4439" s="37"/>
    </row>
    <row r="4440" spans="1:2" x14ac:dyDescent="0.25">
      <c r="A4440" s="37"/>
      <c r="B4440" s="37"/>
    </row>
    <row r="4441" spans="1:2" x14ac:dyDescent="0.25">
      <c r="A4441" s="37"/>
      <c r="B4441" s="37"/>
    </row>
    <row r="4442" spans="1:2" x14ac:dyDescent="0.25">
      <c r="A4442" s="37"/>
      <c r="B4442" s="37"/>
    </row>
    <row r="4443" spans="1:2" x14ac:dyDescent="0.25">
      <c r="A4443" s="37"/>
      <c r="B4443" s="37"/>
    </row>
    <row r="4444" spans="1:2" x14ac:dyDescent="0.25">
      <c r="A4444" s="37"/>
      <c r="B4444" s="37"/>
    </row>
    <row r="4445" spans="1:2" x14ac:dyDescent="0.25">
      <c r="A4445" s="37"/>
      <c r="B4445" s="37"/>
    </row>
    <row r="4446" spans="1:2" x14ac:dyDescent="0.25">
      <c r="A4446" s="37"/>
      <c r="B4446" s="37"/>
    </row>
    <row r="4447" spans="1:2" x14ac:dyDescent="0.25">
      <c r="A4447" s="37"/>
      <c r="B4447" s="37"/>
    </row>
    <row r="4448" spans="1:2" x14ac:dyDescent="0.25">
      <c r="A4448" s="37"/>
      <c r="B4448" s="37"/>
    </row>
    <row r="4449" spans="1:2" x14ac:dyDescent="0.25">
      <c r="A4449" s="37"/>
      <c r="B4449" s="37"/>
    </row>
    <row r="4450" spans="1:2" x14ac:dyDescent="0.25">
      <c r="A4450" s="37"/>
      <c r="B4450" s="37"/>
    </row>
    <row r="4451" spans="1:2" x14ac:dyDescent="0.25">
      <c r="A4451" s="37"/>
      <c r="B4451" s="37"/>
    </row>
    <row r="4452" spans="1:2" x14ac:dyDescent="0.25">
      <c r="A4452" s="37"/>
      <c r="B4452" s="37"/>
    </row>
    <row r="4453" spans="1:2" x14ac:dyDescent="0.25">
      <c r="A4453" s="37"/>
      <c r="B4453" s="37"/>
    </row>
    <row r="4454" spans="1:2" x14ac:dyDescent="0.25">
      <c r="A4454" s="37"/>
      <c r="B4454" s="37"/>
    </row>
    <row r="4455" spans="1:2" x14ac:dyDescent="0.25">
      <c r="A4455" s="37"/>
      <c r="B4455" s="37"/>
    </row>
    <row r="4456" spans="1:2" x14ac:dyDescent="0.25">
      <c r="A4456" s="37"/>
      <c r="B4456" s="37"/>
    </row>
    <row r="4457" spans="1:2" x14ac:dyDescent="0.25">
      <c r="A4457" s="37"/>
      <c r="B4457" s="37"/>
    </row>
    <row r="4458" spans="1:2" x14ac:dyDescent="0.25">
      <c r="A4458" s="37"/>
      <c r="B4458" s="37"/>
    </row>
    <row r="4459" spans="1:2" x14ac:dyDescent="0.25">
      <c r="A4459" s="37"/>
      <c r="B4459" s="37"/>
    </row>
    <row r="4460" spans="1:2" x14ac:dyDescent="0.25">
      <c r="A4460" s="37"/>
      <c r="B4460" s="37"/>
    </row>
    <row r="4461" spans="1:2" x14ac:dyDescent="0.25">
      <c r="A4461" s="37"/>
      <c r="B4461" s="37"/>
    </row>
    <row r="4462" spans="1:2" x14ac:dyDescent="0.25">
      <c r="A4462" s="37"/>
      <c r="B4462" s="37"/>
    </row>
    <row r="4463" spans="1:2" x14ac:dyDescent="0.25">
      <c r="A4463" s="37"/>
      <c r="B4463" s="37"/>
    </row>
    <row r="4464" spans="1:2" x14ac:dyDescent="0.25">
      <c r="A4464" s="37"/>
      <c r="B4464" s="37"/>
    </row>
    <row r="4465" spans="1:2" x14ac:dyDescent="0.25">
      <c r="A4465" s="37"/>
      <c r="B4465" s="37"/>
    </row>
    <row r="4466" spans="1:2" x14ac:dyDescent="0.25">
      <c r="A4466" s="37"/>
      <c r="B4466" s="37"/>
    </row>
    <row r="4467" spans="1:2" x14ac:dyDescent="0.25">
      <c r="A4467" s="37"/>
      <c r="B4467" s="37"/>
    </row>
    <row r="4468" spans="1:2" x14ac:dyDescent="0.25">
      <c r="A4468" s="37"/>
      <c r="B4468" s="37"/>
    </row>
    <row r="4469" spans="1:2" x14ac:dyDescent="0.25">
      <c r="A4469" s="37"/>
      <c r="B4469" s="37"/>
    </row>
    <row r="4470" spans="1:2" x14ac:dyDescent="0.25">
      <c r="A4470" s="37"/>
      <c r="B4470" s="37"/>
    </row>
    <row r="4471" spans="1:2" x14ac:dyDescent="0.25">
      <c r="A4471" s="37"/>
      <c r="B4471" s="37"/>
    </row>
    <row r="4472" spans="1:2" x14ac:dyDescent="0.25">
      <c r="A4472" s="37"/>
      <c r="B4472" s="37"/>
    </row>
    <row r="4473" spans="1:2" x14ac:dyDescent="0.25">
      <c r="A4473" s="37"/>
      <c r="B4473" s="37"/>
    </row>
    <row r="4474" spans="1:2" x14ac:dyDescent="0.25">
      <c r="A4474" s="37"/>
      <c r="B4474" s="37"/>
    </row>
    <row r="4475" spans="1:2" x14ac:dyDescent="0.25">
      <c r="A4475" s="37"/>
      <c r="B4475" s="37"/>
    </row>
    <row r="4476" spans="1:2" x14ac:dyDescent="0.25">
      <c r="A4476" s="37"/>
      <c r="B4476" s="37"/>
    </row>
    <row r="4477" spans="1:2" x14ac:dyDescent="0.25">
      <c r="A4477" s="37"/>
      <c r="B4477" s="37"/>
    </row>
    <row r="4478" spans="1:2" x14ac:dyDescent="0.25">
      <c r="A4478" s="37"/>
      <c r="B4478" s="37"/>
    </row>
    <row r="4479" spans="1:2" x14ac:dyDescent="0.25">
      <c r="A4479" s="37"/>
      <c r="B4479" s="37"/>
    </row>
    <row r="4480" spans="1:2" x14ac:dyDescent="0.25">
      <c r="A4480" s="37"/>
      <c r="B4480" s="37"/>
    </row>
    <row r="4481" spans="1:2" x14ac:dyDescent="0.25">
      <c r="A4481" s="37"/>
      <c r="B4481" s="37"/>
    </row>
    <row r="4482" spans="1:2" x14ac:dyDescent="0.25">
      <c r="A4482" s="37"/>
      <c r="B4482" s="37"/>
    </row>
    <row r="4483" spans="1:2" x14ac:dyDescent="0.25">
      <c r="A4483" s="37"/>
      <c r="B4483" s="37"/>
    </row>
    <row r="4484" spans="1:2" x14ac:dyDescent="0.25">
      <c r="A4484" s="37"/>
      <c r="B4484" s="37"/>
    </row>
    <row r="4485" spans="1:2" x14ac:dyDescent="0.25">
      <c r="A4485" s="37"/>
      <c r="B4485" s="37"/>
    </row>
    <row r="4486" spans="1:2" x14ac:dyDescent="0.25">
      <c r="A4486" s="37"/>
      <c r="B4486" s="37"/>
    </row>
    <row r="4487" spans="1:2" x14ac:dyDescent="0.25">
      <c r="A4487" s="37"/>
      <c r="B4487" s="37"/>
    </row>
    <row r="4488" spans="1:2" x14ac:dyDescent="0.25">
      <c r="A4488" s="37"/>
      <c r="B4488" s="37"/>
    </row>
    <row r="4489" spans="1:2" x14ac:dyDescent="0.25">
      <c r="A4489" s="37"/>
      <c r="B4489" s="37"/>
    </row>
    <row r="4490" spans="1:2" x14ac:dyDescent="0.25">
      <c r="A4490" s="37"/>
      <c r="B4490" s="37"/>
    </row>
    <row r="4491" spans="1:2" x14ac:dyDescent="0.25">
      <c r="A4491" s="37"/>
      <c r="B4491" s="37"/>
    </row>
    <row r="4492" spans="1:2" x14ac:dyDescent="0.25">
      <c r="A4492" s="37"/>
      <c r="B4492" s="37"/>
    </row>
    <row r="4493" spans="1:2" x14ac:dyDescent="0.25">
      <c r="A4493" s="37"/>
      <c r="B4493" s="37"/>
    </row>
    <row r="4494" spans="1:2" x14ac:dyDescent="0.25">
      <c r="A4494" s="37"/>
      <c r="B4494" s="37"/>
    </row>
    <row r="4495" spans="1:2" x14ac:dyDescent="0.25">
      <c r="A4495" s="37"/>
      <c r="B4495" s="37"/>
    </row>
    <row r="4496" spans="1:2" x14ac:dyDescent="0.25">
      <c r="A4496" s="37"/>
      <c r="B4496" s="37"/>
    </row>
    <row r="4497" spans="1:2" x14ac:dyDescent="0.25">
      <c r="A4497" s="37"/>
      <c r="B4497" s="37"/>
    </row>
    <row r="4498" spans="1:2" x14ac:dyDescent="0.25">
      <c r="A4498" s="37"/>
      <c r="B4498" s="37"/>
    </row>
    <row r="4499" spans="1:2" x14ac:dyDescent="0.25">
      <c r="A4499" s="37"/>
      <c r="B4499" s="37"/>
    </row>
    <row r="4500" spans="1:2" x14ac:dyDescent="0.25">
      <c r="A4500" s="37"/>
      <c r="B4500" s="37"/>
    </row>
    <row r="4501" spans="1:2" x14ac:dyDescent="0.25">
      <c r="A4501" s="37"/>
      <c r="B4501" s="37"/>
    </row>
    <row r="4502" spans="1:2" x14ac:dyDescent="0.25">
      <c r="A4502" s="37"/>
      <c r="B4502" s="37"/>
    </row>
    <row r="4503" spans="1:2" x14ac:dyDescent="0.25">
      <c r="A4503" s="37"/>
      <c r="B4503" s="37"/>
    </row>
    <row r="4504" spans="1:2" x14ac:dyDescent="0.25">
      <c r="A4504" s="37"/>
      <c r="B4504" s="37"/>
    </row>
    <row r="4505" spans="1:2" x14ac:dyDescent="0.25">
      <c r="A4505" s="37"/>
      <c r="B4505" s="37"/>
    </row>
    <row r="4506" spans="1:2" x14ac:dyDescent="0.25">
      <c r="A4506" s="37"/>
      <c r="B4506" s="37"/>
    </row>
    <row r="4507" spans="1:2" x14ac:dyDescent="0.25">
      <c r="A4507" s="37"/>
      <c r="B4507" s="37"/>
    </row>
    <row r="4508" spans="1:2" x14ac:dyDescent="0.25">
      <c r="A4508" s="37"/>
      <c r="B4508" s="37"/>
    </row>
    <row r="4509" spans="1:2" x14ac:dyDescent="0.25">
      <c r="A4509" s="37"/>
      <c r="B4509" s="37"/>
    </row>
    <row r="4510" spans="1:2" x14ac:dyDescent="0.25">
      <c r="A4510" s="37"/>
      <c r="B4510" s="37"/>
    </row>
    <row r="4511" spans="1:2" x14ac:dyDescent="0.25">
      <c r="A4511" s="37"/>
      <c r="B4511" s="37"/>
    </row>
    <row r="4512" spans="1:2" x14ac:dyDescent="0.25">
      <c r="A4512" s="37"/>
      <c r="B4512" s="37"/>
    </row>
    <row r="4513" spans="1:2" x14ac:dyDescent="0.25">
      <c r="A4513" s="37"/>
      <c r="B4513" s="37"/>
    </row>
    <row r="4514" spans="1:2" x14ac:dyDescent="0.25">
      <c r="A4514" s="37"/>
      <c r="B4514" s="37"/>
    </row>
    <row r="4515" spans="1:2" x14ac:dyDescent="0.25">
      <c r="A4515" s="37"/>
      <c r="B4515" s="37"/>
    </row>
    <row r="4516" spans="1:2" x14ac:dyDescent="0.25">
      <c r="A4516" s="37"/>
      <c r="B4516" s="37"/>
    </row>
    <row r="4517" spans="1:2" x14ac:dyDescent="0.25">
      <c r="A4517" s="37"/>
      <c r="B4517" s="37"/>
    </row>
    <row r="4518" spans="1:2" x14ac:dyDescent="0.25">
      <c r="A4518" s="37"/>
      <c r="B4518" s="37"/>
    </row>
    <row r="4519" spans="1:2" x14ac:dyDescent="0.25">
      <c r="A4519" s="37"/>
      <c r="B4519" s="37"/>
    </row>
    <row r="4520" spans="1:2" x14ac:dyDescent="0.25">
      <c r="A4520" s="37"/>
      <c r="B4520" s="37"/>
    </row>
    <row r="4521" spans="1:2" x14ac:dyDescent="0.25">
      <c r="A4521" s="37"/>
      <c r="B4521" s="37"/>
    </row>
    <row r="4522" spans="1:2" x14ac:dyDescent="0.25">
      <c r="A4522" s="37"/>
      <c r="B4522" s="37"/>
    </row>
    <row r="4523" spans="1:2" x14ac:dyDescent="0.25">
      <c r="A4523" s="37"/>
      <c r="B4523" s="37"/>
    </row>
    <row r="4524" spans="1:2" x14ac:dyDescent="0.25">
      <c r="A4524" s="37"/>
      <c r="B4524" s="37"/>
    </row>
    <row r="4525" spans="1:2" x14ac:dyDescent="0.25">
      <c r="A4525" s="37"/>
      <c r="B4525" s="37"/>
    </row>
    <row r="4526" spans="1:2" x14ac:dyDescent="0.25">
      <c r="A4526" s="37"/>
      <c r="B4526" s="37"/>
    </row>
    <row r="4527" spans="1:2" x14ac:dyDescent="0.25">
      <c r="A4527" s="37"/>
      <c r="B4527" s="37"/>
    </row>
    <row r="4528" spans="1:2" x14ac:dyDescent="0.25">
      <c r="A4528" s="37"/>
      <c r="B4528" s="37"/>
    </row>
    <row r="4529" spans="1:2" x14ac:dyDescent="0.25">
      <c r="A4529" s="37"/>
      <c r="B4529" s="37"/>
    </row>
    <row r="4530" spans="1:2" x14ac:dyDescent="0.25">
      <c r="A4530" s="37"/>
      <c r="B4530" s="37"/>
    </row>
    <row r="4531" spans="1:2" x14ac:dyDescent="0.25">
      <c r="A4531" s="37"/>
      <c r="B4531" s="37"/>
    </row>
    <row r="4532" spans="1:2" x14ac:dyDescent="0.25">
      <c r="A4532" s="37"/>
      <c r="B4532" s="37"/>
    </row>
    <row r="4533" spans="1:2" x14ac:dyDescent="0.25">
      <c r="A4533" s="37"/>
      <c r="B4533" s="37"/>
    </row>
    <row r="4534" spans="1:2" x14ac:dyDescent="0.25">
      <c r="A4534" s="37"/>
      <c r="B4534" s="37"/>
    </row>
    <row r="4535" spans="1:2" x14ac:dyDescent="0.25">
      <c r="A4535" s="37"/>
      <c r="B4535" s="37"/>
    </row>
    <row r="4536" spans="1:2" x14ac:dyDescent="0.25">
      <c r="A4536" s="37"/>
      <c r="B4536" s="37"/>
    </row>
    <row r="4537" spans="1:2" x14ac:dyDescent="0.25">
      <c r="A4537" s="37"/>
      <c r="B4537" s="37"/>
    </row>
    <row r="4538" spans="1:2" x14ac:dyDescent="0.25">
      <c r="A4538" s="37"/>
      <c r="B4538" s="37"/>
    </row>
    <row r="4539" spans="1:2" x14ac:dyDescent="0.25">
      <c r="A4539" s="37"/>
      <c r="B4539" s="37"/>
    </row>
    <row r="4540" spans="1:2" x14ac:dyDescent="0.25">
      <c r="A4540" s="37"/>
      <c r="B4540" s="37"/>
    </row>
    <row r="4541" spans="1:2" x14ac:dyDescent="0.25">
      <c r="A4541" s="37"/>
      <c r="B4541" s="37"/>
    </row>
    <row r="4542" spans="1:2" x14ac:dyDescent="0.25">
      <c r="A4542" s="37"/>
      <c r="B4542" s="37"/>
    </row>
    <row r="4543" spans="1:2" x14ac:dyDescent="0.25">
      <c r="A4543" s="37"/>
      <c r="B4543" s="37"/>
    </row>
    <row r="4544" spans="1:2" x14ac:dyDescent="0.25">
      <c r="A4544" s="37"/>
      <c r="B4544" s="37"/>
    </row>
    <row r="4545" spans="1:2" x14ac:dyDescent="0.25">
      <c r="A4545" s="37"/>
      <c r="B4545" s="37"/>
    </row>
    <row r="4546" spans="1:2" x14ac:dyDescent="0.25">
      <c r="A4546" s="37"/>
      <c r="B4546" s="37"/>
    </row>
    <row r="4547" spans="1:2" x14ac:dyDescent="0.25">
      <c r="A4547" s="37"/>
      <c r="B4547" s="37"/>
    </row>
    <row r="4548" spans="1:2" x14ac:dyDescent="0.25">
      <c r="A4548" s="37"/>
      <c r="B4548" s="37"/>
    </row>
    <row r="4549" spans="1:2" x14ac:dyDescent="0.25">
      <c r="A4549" s="37"/>
      <c r="B4549" s="37"/>
    </row>
    <row r="4550" spans="1:2" x14ac:dyDescent="0.25">
      <c r="A4550" s="37"/>
      <c r="B4550" s="37"/>
    </row>
    <row r="4551" spans="1:2" x14ac:dyDescent="0.25">
      <c r="A4551" s="37"/>
      <c r="B4551" s="37"/>
    </row>
    <row r="4552" spans="1:2" x14ac:dyDescent="0.25">
      <c r="A4552" s="37"/>
      <c r="B4552" s="37"/>
    </row>
    <row r="4553" spans="1:2" x14ac:dyDescent="0.25">
      <c r="A4553" s="37"/>
      <c r="B4553" s="37"/>
    </row>
    <row r="4554" spans="1:2" x14ac:dyDescent="0.25">
      <c r="A4554" s="37"/>
      <c r="B4554" s="37"/>
    </row>
    <row r="4555" spans="1:2" x14ac:dyDescent="0.25">
      <c r="A4555" s="37"/>
      <c r="B4555" s="37"/>
    </row>
    <row r="4556" spans="1:2" x14ac:dyDescent="0.25">
      <c r="A4556" s="37"/>
      <c r="B4556" s="37"/>
    </row>
    <row r="4557" spans="1:2" x14ac:dyDescent="0.25">
      <c r="A4557" s="37"/>
      <c r="B4557" s="37"/>
    </row>
    <row r="4558" spans="1:2" x14ac:dyDescent="0.25">
      <c r="A4558" s="37"/>
      <c r="B4558" s="37"/>
    </row>
    <row r="4559" spans="1:2" x14ac:dyDescent="0.25">
      <c r="A4559" s="37"/>
      <c r="B4559" s="37"/>
    </row>
    <row r="4560" spans="1:2" x14ac:dyDescent="0.25">
      <c r="A4560" s="37"/>
      <c r="B4560" s="37"/>
    </row>
    <row r="4561" spans="1:2" x14ac:dyDescent="0.25">
      <c r="A4561" s="37"/>
      <c r="B4561" s="37"/>
    </row>
    <row r="4562" spans="1:2" x14ac:dyDescent="0.25">
      <c r="A4562" s="37"/>
      <c r="B4562" s="37"/>
    </row>
    <row r="4563" spans="1:2" x14ac:dyDescent="0.25">
      <c r="A4563" s="37"/>
      <c r="B4563" s="37"/>
    </row>
    <row r="4564" spans="1:2" x14ac:dyDescent="0.25">
      <c r="A4564" s="37"/>
      <c r="B4564" s="37"/>
    </row>
    <row r="4565" spans="1:2" x14ac:dyDescent="0.25">
      <c r="A4565" s="37"/>
      <c r="B4565" s="37"/>
    </row>
    <row r="4566" spans="1:2" x14ac:dyDescent="0.25">
      <c r="A4566" s="37"/>
      <c r="B4566" s="37"/>
    </row>
    <row r="4567" spans="1:2" x14ac:dyDescent="0.25">
      <c r="A4567" s="37"/>
      <c r="B4567" s="37"/>
    </row>
    <row r="4568" spans="1:2" x14ac:dyDescent="0.25">
      <c r="A4568" s="37"/>
      <c r="B4568" s="37"/>
    </row>
    <row r="4569" spans="1:2" x14ac:dyDescent="0.25">
      <c r="A4569" s="37"/>
      <c r="B4569" s="37"/>
    </row>
    <row r="4570" spans="1:2" x14ac:dyDescent="0.25">
      <c r="A4570" s="37"/>
      <c r="B4570" s="37"/>
    </row>
    <row r="4571" spans="1:2" x14ac:dyDescent="0.25">
      <c r="A4571" s="37"/>
      <c r="B4571" s="37"/>
    </row>
    <row r="4572" spans="1:2" x14ac:dyDescent="0.25">
      <c r="A4572" s="37"/>
      <c r="B4572" s="37"/>
    </row>
    <row r="4573" spans="1:2" x14ac:dyDescent="0.25">
      <c r="A4573" s="37"/>
      <c r="B4573" s="37"/>
    </row>
    <row r="4574" spans="1:2" x14ac:dyDescent="0.25">
      <c r="A4574" s="37"/>
      <c r="B4574" s="37"/>
    </row>
    <row r="4575" spans="1:2" x14ac:dyDescent="0.25">
      <c r="A4575" s="37"/>
      <c r="B4575" s="37"/>
    </row>
    <row r="4576" spans="1:2" x14ac:dyDescent="0.25">
      <c r="A4576" s="37"/>
      <c r="B4576" s="37"/>
    </row>
    <row r="4577" spans="1:2" x14ac:dyDescent="0.25">
      <c r="A4577" s="37"/>
      <c r="B4577" s="37"/>
    </row>
    <row r="4578" spans="1:2" x14ac:dyDescent="0.25">
      <c r="A4578" s="37"/>
      <c r="B4578" s="37"/>
    </row>
    <row r="4579" spans="1:2" x14ac:dyDescent="0.25">
      <c r="A4579" s="37"/>
      <c r="B4579" s="37"/>
    </row>
    <row r="4580" spans="1:2" x14ac:dyDescent="0.25">
      <c r="A4580" s="37"/>
      <c r="B4580" s="37"/>
    </row>
    <row r="4581" spans="1:2" x14ac:dyDescent="0.25">
      <c r="A4581" s="37"/>
      <c r="B4581" s="37"/>
    </row>
    <row r="4582" spans="1:2" x14ac:dyDescent="0.25">
      <c r="A4582" s="37"/>
      <c r="B4582" s="37"/>
    </row>
    <row r="4583" spans="1:2" x14ac:dyDescent="0.25">
      <c r="A4583" s="37"/>
      <c r="B4583" s="37"/>
    </row>
    <row r="4584" spans="1:2" x14ac:dyDescent="0.25">
      <c r="A4584" s="37"/>
      <c r="B4584" s="37"/>
    </row>
    <row r="4585" spans="1:2" x14ac:dyDescent="0.25">
      <c r="A4585" s="37"/>
      <c r="B4585" s="37"/>
    </row>
    <row r="4586" spans="1:2" x14ac:dyDescent="0.25">
      <c r="A4586" s="37"/>
      <c r="B4586" s="37"/>
    </row>
    <row r="4587" spans="1:2" x14ac:dyDescent="0.25">
      <c r="A4587" s="37"/>
      <c r="B4587" s="37"/>
    </row>
    <row r="4588" spans="1:2" x14ac:dyDescent="0.25">
      <c r="A4588" s="37"/>
      <c r="B4588" s="37"/>
    </row>
    <row r="4589" spans="1:2" x14ac:dyDescent="0.25">
      <c r="A4589" s="37"/>
      <c r="B4589" s="37"/>
    </row>
    <row r="4590" spans="1:2" x14ac:dyDescent="0.25">
      <c r="A4590" s="37"/>
      <c r="B4590" s="37"/>
    </row>
    <row r="4591" spans="1:2" x14ac:dyDescent="0.25">
      <c r="A4591" s="37"/>
      <c r="B4591" s="37"/>
    </row>
    <row r="4592" spans="1:2" x14ac:dyDescent="0.25">
      <c r="A4592" s="37"/>
      <c r="B4592" s="37"/>
    </row>
    <row r="4593" spans="1:2" x14ac:dyDescent="0.25">
      <c r="A4593" s="37"/>
      <c r="B4593" s="37"/>
    </row>
    <row r="4594" spans="1:2" x14ac:dyDescent="0.25">
      <c r="A4594" s="37"/>
      <c r="B4594" s="37"/>
    </row>
    <row r="4595" spans="1:2" x14ac:dyDescent="0.25">
      <c r="A4595" s="37"/>
      <c r="B4595" s="37"/>
    </row>
    <row r="4596" spans="1:2" x14ac:dyDescent="0.25">
      <c r="A4596" s="37"/>
      <c r="B4596" s="37"/>
    </row>
    <row r="4597" spans="1:2" x14ac:dyDescent="0.25">
      <c r="A4597" s="37"/>
      <c r="B4597" s="37"/>
    </row>
    <row r="4598" spans="1:2" x14ac:dyDescent="0.25">
      <c r="A4598" s="37"/>
      <c r="B4598" s="37"/>
    </row>
    <row r="4599" spans="1:2" x14ac:dyDescent="0.25">
      <c r="A4599" s="37"/>
      <c r="B4599" s="37"/>
    </row>
    <row r="4600" spans="1:2" x14ac:dyDescent="0.25">
      <c r="A4600" s="37"/>
      <c r="B4600" s="37"/>
    </row>
    <row r="4601" spans="1:2" x14ac:dyDescent="0.25">
      <c r="A4601" s="37"/>
      <c r="B4601" s="37"/>
    </row>
    <row r="4602" spans="1:2" x14ac:dyDescent="0.25">
      <c r="A4602" s="37"/>
      <c r="B4602" s="37"/>
    </row>
    <row r="4603" spans="1:2" x14ac:dyDescent="0.25">
      <c r="A4603" s="37"/>
      <c r="B4603" s="37"/>
    </row>
    <row r="4604" spans="1:2" x14ac:dyDescent="0.25">
      <c r="A4604" s="37"/>
      <c r="B4604" s="37"/>
    </row>
    <row r="4605" spans="1:2" x14ac:dyDescent="0.25">
      <c r="A4605" s="37"/>
      <c r="B4605" s="37"/>
    </row>
    <row r="4606" spans="1:2" x14ac:dyDescent="0.25">
      <c r="A4606" s="37"/>
      <c r="B4606" s="37"/>
    </row>
    <row r="4607" spans="1:2" x14ac:dyDescent="0.25">
      <c r="A4607" s="37"/>
      <c r="B4607" s="37"/>
    </row>
    <row r="4608" spans="1:2" x14ac:dyDescent="0.25">
      <c r="A4608" s="37"/>
      <c r="B4608" s="37"/>
    </row>
    <row r="4609" spans="1:2" x14ac:dyDescent="0.25">
      <c r="A4609" s="37"/>
      <c r="B4609" s="37"/>
    </row>
    <row r="4610" spans="1:2" x14ac:dyDescent="0.25">
      <c r="A4610" s="37"/>
      <c r="B4610" s="37"/>
    </row>
    <row r="4611" spans="1:2" x14ac:dyDescent="0.25">
      <c r="A4611" s="37"/>
      <c r="B4611" s="37"/>
    </row>
    <row r="4612" spans="1:2" x14ac:dyDescent="0.25">
      <c r="A4612" s="37"/>
      <c r="B4612" s="37"/>
    </row>
    <row r="4613" spans="1:2" x14ac:dyDescent="0.25">
      <c r="A4613" s="37"/>
      <c r="B4613" s="37"/>
    </row>
    <row r="4614" spans="1:2" x14ac:dyDescent="0.25">
      <c r="A4614" s="37"/>
      <c r="B4614" s="37"/>
    </row>
    <row r="4615" spans="1:2" x14ac:dyDescent="0.25">
      <c r="A4615" s="37"/>
      <c r="B4615" s="37"/>
    </row>
    <row r="4616" spans="1:2" x14ac:dyDescent="0.25">
      <c r="A4616" s="37"/>
      <c r="B4616" s="37"/>
    </row>
    <row r="4617" spans="1:2" x14ac:dyDescent="0.25">
      <c r="A4617" s="37"/>
      <c r="B4617" s="37"/>
    </row>
    <row r="4618" spans="1:2" x14ac:dyDescent="0.25">
      <c r="A4618" s="37"/>
      <c r="B4618" s="37"/>
    </row>
    <row r="4619" spans="1:2" x14ac:dyDescent="0.25">
      <c r="A4619" s="37"/>
      <c r="B4619" s="37"/>
    </row>
    <row r="4620" spans="1:2" x14ac:dyDescent="0.25">
      <c r="A4620" s="37"/>
      <c r="B4620" s="37"/>
    </row>
    <row r="4621" spans="1:2" x14ac:dyDescent="0.25">
      <c r="A4621" s="37"/>
      <c r="B4621" s="37"/>
    </row>
    <row r="4622" spans="1:2" x14ac:dyDescent="0.25">
      <c r="A4622" s="37"/>
      <c r="B4622" s="37"/>
    </row>
    <row r="4623" spans="1:2" x14ac:dyDescent="0.25">
      <c r="A4623" s="37"/>
      <c r="B4623" s="37"/>
    </row>
    <row r="4624" spans="1:2" x14ac:dyDescent="0.25">
      <c r="A4624" s="37"/>
      <c r="B4624" s="37"/>
    </row>
    <row r="4625" spans="1:2" x14ac:dyDescent="0.25">
      <c r="A4625" s="37"/>
      <c r="B4625" s="37"/>
    </row>
    <row r="4626" spans="1:2" x14ac:dyDescent="0.25">
      <c r="A4626" s="37"/>
      <c r="B4626" s="37"/>
    </row>
    <row r="4627" spans="1:2" x14ac:dyDescent="0.25">
      <c r="A4627" s="37"/>
      <c r="B4627" s="37"/>
    </row>
    <row r="4628" spans="1:2" x14ac:dyDescent="0.25">
      <c r="A4628" s="37"/>
      <c r="B4628" s="37"/>
    </row>
    <row r="4629" spans="1:2" x14ac:dyDescent="0.25">
      <c r="A4629" s="37"/>
      <c r="B4629" s="37"/>
    </row>
    <row r="4630" spans="1:2" x14ac:dyDescent="0.25">
      <c r="A4630" s="37"/>
      <c r="B4630" s="37"/>
    </row>
    <row r="4631" spans="1:2" x14ac:dyDescent="0.25">
      <c r="A4631" s="37"/>
      <c r="B4631" s="37"/>
    </row>
    <row r="4632" spans="1:2" x14ac:dyDescent="0.25">
      <c r="A4632" s="37"/>
      <c r="B4632" s="37"/>
    </row>
    <row r="4633" spans="1:2" x14ac:dyDescent="0.25">
      <c r="A4633" s="37"/>
      <c r="B4633" s="37"/>
    </row>
    <row r="4634" spans="1:2" x14ac:dyDescent="0.25">
      <c r="A4634" s="37"/>
      <c r="B4634" s="37"/>
    </row>
    <row r="4635" spans="1:2" x14ac:dyDescent="0.25">
      <c r="A4635" s="37"/>
      <c r="B4635" s="37"/>
    </row>
    <row r="4636" spans="1:2" x14ac:dyDescent="0.25">
      <c r="A4636" s="37"/>
      <c r="B4636" s="37"/>
    </row>
    <row r="4637" spans="1:2" x14ac:dyDescent="0.25">
      <c r="A4637" s="37"/>
      <c r="B4637" s="37"/>
    </row>
    <row r="4638" spans="1:2" x14ac:dyDescent="0.25">
      <c r="A4638" s="37"/>
      <c r="B4638" s="37"/>
    </row>
    <row r="4639" spans="1:2" x14ac:dyDescent="0.25">
      <c r="A4639" s="37"/>
      <c r="B4639" s="37"/>
    </row>
    <row r="4640" spans="1:2" x14ac:dyDescent="0.25">
      <c r="A4640" s="37"/>
      <c r="B4640" s="37"/>
    </row>
    <row r="4641" spans="1:2" x14ac:dyDescent="0.25">
      <c r="A4641" s="37"/>
      <c r="B4641" s="37"/>
    </row>
    <row r="4642" spans="1:2" x14ac:dyDescent="0.25">
      <c r="A4642" s="37"/>
      <c r="B4642" s="37"/>
    </row>
    <row r="4643" spans="1:2" x14ac:dyDescent="0.25">
      <c r="A4643" s="37"/>
      <c r="B4643" s="37"/>
    </row>
    <row r="4644" spans="1:2" x14ac:dyDescent="0.25">
      <c r="A4644" s="37"/>
      <c r="B4644" s="37"/>
    </row>
    <row r="4645" spans="1:2" x14ac:dyDescent="0.25">
      <c r="A4645" s="37"/>
      <c r="B4645" s="37"/>
    </row>
    <row r="4646" spans="1:2" x14ac:dyDescent="0.25">
      <c r="A4646" s="37"/>
      <c r="B4646" s="37"/>
    </row>
    <row r="4647" spans="1:2" x14ac:dyDescent="0.25">
      <c r="A4647" s="37"/>
      <c r="B4647" s="37"/>
    </row>
    <row r="4648" spans="1:2" x14ac:dyDescent="0.25">
      <c r="A4648" s="37"/>
      <c r="B4648" s="37"/>
    </row>
    <row r="4649" spans="1:2" x14ac:dyDescent="0.25">
      <c r="A4649" s="37"/>
      <c r="B4649" s="37"/>
    </row>
    <row r="4650" spans="1:2" x14ac:dyDescent="0.25">
      <c r="A4650" s="37"/>
      <c r="B4650" s="37"/>
    </row>
    <row r="4651" spans="1:2" x14ac:dyDescent="0.25">
      <c r="A4651" s="37"/>
      <c r="B4651" s="37"/>
    </row>
    <row r="4652" spans="1:2" x14ac:dyDescent="0.25">
      <c r="A4652" s="37"/>
      <c r="B4652" s="37"/>
    </row>
    <row r="4653" spans="1:2" x14ac:dyDescent="0.25">
      <c r="A4653" s="37"/>
      <c r="B4653" s="37"/>
    </row>
    <row r="4654" spans="1:2" x14ac:dyDescent="0.25">
      <c r="A4654" s="37"/>
      <c r="B4654" s="37"/>
    </row>
    <row r="4655" spans="1:2" x14ac:dyDescent="0.25">
      <c r="A4655" s="37"/>
      <c r="B4655" s="37"/>
    </row>
    <row r="4656" spans="1:2" x14ac:dyDescent="0.25">
      <c r="A4656" s="37"/>
      <c r="B4656" s="37"/>
    </row>
    <row r="4657" spans="1:2" x14ac:dyDescent="0.25">
      <c r="A4657" s="37"/>
      <c r="B4657" s="37"/>
    </row>
    <row r="4658" spans="1:2" x14ac:dyDescent="0.25">
      <c r="A4658" s="37"/>
      <c r="B4658" s="37"/>
    </row>
    <row r="4659" spans="1:2" x14ac:dyDescent="0.25">
      <c r="A4659" s="37"/>
      <c r="B4659" s="37"/>
    </row>
    <row r="4660" spans="1:2" x14ac:dyDescent="0.25">
      <c r="A4660" s="37"/>
      <c r="B4660" s="37"/>
    </row>
    <row r="4661" spans="1:2" x14ac:dyDescent="0.25">
      <c r="A4661" s="37"/>
      <c r="B4661" s="37"/>
    </row>
    <row r="4662" spans="1:2" x14ac:dyDescent="0.25">
      <c r="A4662" s="37"/>
      <c r="B4662" s="37"/>
    </row>
    <row r="4663" spans="1:2" x14ac:dyDescent="0.25">
      <c r="A4663" s="37"/>
      <c r="B4663" s="37"/>
    </row>
    <row r="4664" spans="1:2" x14ac:dyDescent="0.25">
      <c r="A4664" s="37"/>
      <c r="B4664" s="37"/>
    </row>
    <row r="4665" spans="1:2" x14ac:dyDescent="0.25">
      <c r="A4665" s="37"/>
      <c r="B4665" s="37"/>
    </row>
    <row r="4666" spans="1:2" x14ac:dyDescent="0.25">
      <c r="A4666" s="37"/>
      <c r="B4666" s="37"/>
    </row>
    <row r="4667" spans="1:2" x14ac:dyDescent="0.25">
      <c r="A4667" s="37"/>
      <c r="B4667" s="37"/>
    </row>
    <row r="4668" spans="1:2" x14ac:dyDescent="0.25">
      <c r="A4668" s="37"/>
      <c r="B4668" s="37"/>
    </row>
    <row r="4669" spans="1:2" x14ac:dyDescent="0.25">
      <c r="A4669" s="37"/>
      <c r="B4669" s="37"/>
    </row>
    <row r="4670" spans="1:2" x14ac:dyDescent="0.25">
      <c r="A4670" s="37"/>
      <c r="B4670" s="37"/>
    </row>
    <row r="4671" spans="1:2" x14ac:dyDescent="0.25">
      <c r="A4671" s="37"/>
      <c r="B4671" s="37"/>
    </row>
    <row r="4672" spans="1:2" x14ac:dyDescent="0.25">
      <c r="A4672" s="37"/>
      <c r="B4672" s="37"/>
    </row>
    <row r="4673" spans="1:2" x14ac:dyDescent="0.25">
      <c r="A4673" s="37"/>
      <c r="B4673" s="37"/>
    </row>
    <row r="4674" spans="1:2" x14ac:dyDescent="0.25">
      <c r="A4674" s="37"/>
      <c r="B4674" s="37"/>
    </row>
    <row r="4675" spans="1:2" x14ac:dyDescent="0.25">
      <c r="A4675" s="37"/>
      <c r="B4675" s="37"/>
    </row>
    <row r="4676" spans="1:2" x14ac:dyDescent="0.25">
      <c r="A4676" s="37"/>
      <c r="B4676" s="37"/>
    </row>
    <row r="4677" spans="1:2" x14ac:dyDescent="0.25">
      <c r="A4677" s="37"/>
      <c r="B4677" s="37"/>
    </row>
    <row r="4678" spans="1:2" x14ac:dyDescent="0.25">
      <c r="A4678" s="37"/>
      <c r="B4678" s="37"/>
    </row>
    <row r="4679" spans="1:2" x14ac:dyDescent="0.25">
      <c r="A4679" s="37"/>
      <c r="B4679" s="37"/>
    </row>
    <row r="4680" spans="1:2" x14ac:dyDescent="0.25">
      <c r="A4680" s="37"/>
      <c r="B4680" s="37"/>
    </row>
    <row r="4681" spans="1:2" x14ac:dyDescent="0.25">
      <c r="A4681" s="37"/>
      <c r="B4681" s="37"/>
    </row>
    <row r="4682" spans="1:2" x14ac:dyDescent="0.25">
      <c r="A4682" s="37"/>
      <c r="B4682" s="37"/>
    </row>
    <row r="4683" spans="1:2" x14ac:dyDescent="0.25">
      <c r="A4683" s="37"/>
      <c r="B4683" s="37"/>
    </row>
    <row r="4684" spans="1:2" x14ac:dyDescent="0.25">
      <c r="A4684" s="37"/>
      <c r="B4684" s="37"/>
    </row>
    <row r="4685" spans="1:2" x14ac:dyDescent="0.25">
      <c r="A4685" s="37"/>
      <c r="B4685" s="37"/>
    </row>
    <row r="4686" spans="1:2" x14ac:dyDescent="0.25">
      <c r="A4686" s="37"/>
      <c r="B4686" s="37"/>
    </row>
    <row r="4687" spans="1:2" x14ac:dyDescent="0.25">
      <c r="A4687" s="37"/>
      <c r="B4687" s="37"/>
    </row>
    <row r="4688" spans="1:2" x14ac:dyDescent="0.25">
      <c r="A4688" s="37"/>
      <c r="B4688" s="37"/>
    </row>
    <row r="4689" spans="1:2" x14ac:dyDescent="0.25">
      <c r="A4689" s="37"/>
      <c r="B4689" s="37"/>
    </row>
    <row r="4690" spans="1:2" x14ac:dyDescent="0.25">
      <c r="A4690" s="37"/>
      <c r="B4690" s="37"/>
    </row>
    <row r="4691" spans="1:2" x14ac:dyDescent="0.25">
      <c r="A4691" s="37"/>
      <c r="B4691" s="37"/>
    </row>
    <row r="4692" spans="1:2" x14ac:dyDescent="0.25">
      <c r="A4692" s="37"/>
      <c r="B4692" s="37"/>
    </row>
    <row r="4693" spans="1:2" x14ac:dyDescent="0.25">
      <c r="A4693" s="37"/>
      <c r="B4693" s="37"/>
    </row>
    <row r="4694" spans="1:2" x14ac:dyDescent="0.25">
      <c r="A4694" s="37"/>
      <c r="B4694" s="37"/>
    </row>
    <row r="4695" spans="1:2" x14ac:dyDescent="0.25">
      <c r="A4695" s="37"/>
      <c r="B4695" s="37"/>
    </row>
    <row r="4696" spans="1:2" x14ac:dyDescent="0.25">
      <c r="A4696" s="37"/>
      <c r="B4696" s="37"/>
    </row>
    <row r="4697" spans="1:2" x14ac:dyDescent="0.25">
      <c r="A4697" s="37"/>
      <c r="B4697" s="37"/>
    </row>
    <row r="4698" spans="1:2" x14ac:dyDescent="0.25">
      <c r="A4698" s="37"/>
      <c r="B4698" s="37"/>
    </row>
    <row r="4699" spans="1:2" x14ac:dyDescent="0.25">
      <c r="A4699" s="37"/>
      <c r="B4699" s="37"/>
    </row>
    <row r="4700" spans="1:2" x14ac:dyDescent="0.25">
      <c r="A4700" s="37"/>
      <c r="B4700" s="37"/>
    </row>
    <row r="4701" spans="1:2" x14ac:dyDescent="0.25">
      <c r="A4701" s="37"/>
      <c r="B4701" s="37"/>
    </row>
    <row r="4702" spans="1:2" x14ac:dyDescent="0.25">
      <c r="A4702" s="37"/>
      <c r="B4702" s="37"/>
    </row>
    <row r="4703" spans="1:2" x14ac:dyDescent="0.25">
      <c r="A4703" s="37"/>
      <c r="B4703" s="37"/>
    </row>
    <row r="4704" spans="1:2" x14ac:dyDescent="0.25">
      <c r="A4704" s="37"/>
      <c r="B4704" s="37"/>
    </row>
    <row r="4705" spans="1:2" x14ac:dyDescent="0.25">
      <c r="A4705" s="37"/>
      <c r="B4705" s="37"/>
    </row>
    <row r="4706" spans="1:2" x14ac:dyDescent="0.25">
      <c r="A4706" s="37"/>
      <c r="B4706" s="37"/>
    </row>
    <row r="4707" spans="1:2" x14ac:dyDescent="0.25">
      <c r="A4707" s="37"/>
      <c r="B4707" s="37"/>
    </row>
    <row r="4708" spans="1:2" x14ac:dyDescent="0.25">
      <c r="A4708" s="37"/>
      <c r="B4708" s="37"/>
    </row>
    <row r="4709" spans="1:2" x14ac:dyDescent="0.25">
      <c r="A4709" s="37"/>
      <c r="B4709" s="37"/>
    </row>
    <row r="4710" spans="1:2" x14ac:dyDescent="0.25">
      <c r="A4710" s="37"/>
      <c r="B4710" s="37"/>
    </row>
    <row r="4711" spans="1:2" x14ac:dyDescent="0.25">
      <c r="A4711" s="37"/>
      <c r="B4711" s="37"/>
    </row>
    <row r="4712" spans="1:2" x14ac:dyDescent="0.25">
      <c r="A4712" s="37"/>
      <c r="B4712" s="37"/>
    </row>
    <row r="4713" spans="1:2" x14ac:dyDescent="0.25">
      <c r="A4713" s="37"/>
      <c r="B4713" s="37"/>
    </row>
    <row r="4714" spans="1:2" x14ac:dyDescent="0.25">
      <c r="A4714" s="37"/>
      <c r="B4714" s="37"/>
    </row>
    <row r="4715" spans="1:2" x14ac:dyDescent="0.25">
      <c r="A4715" s="37"/>
      <c r="B4715" s="37"/>
    </row>
    <row r="4716" spans="1:2" x14ac:dyDescent="0.25">
      <c r="A4716" s="37"/>
      <c r="B4716" s="37"/>
    </row>
    <row r="4717" spans="1:2" x14ac:dyDescent="0.25">
      <c r="A4717" s="37"/>
      <c r="B4717" s="37"/>
    </row>
    <row r="4718" spans="1:2" x14ac:dyDescent="0.25">
      <c r="A4718" s="37"/>
      <c r="B4718" s="37"/>
    </row>
    <row r="4719" spans="1:2" x14ac:dyDescent="0.25">
      <c r="A4719" s="37"/>
      <c r="B4719" s="37"/>
    </row>
    <row r="4720" spans="1:2" x14ac:dyDescent="0.25">
      <c r="A4720" s="37"/>
      <c r="B4720" s="37"/>
    </row>
    <row r="4721" spans="1:2" x14ac:dyDescent="0.25">
      <c r="A4721" s="37"/>
      <c r="B4721" s="37"/>
    </row>
    <row r="4722" spans="1:2" x14ac:dyDescent="0.25">
      <c r="A4722" s="37"/>
      <c r="B4722" s="37"/>
    </row>
    <row r="4723" spans="1:2" x14ac:dyDescent="0.25">
      <c r="A4723" s="37"/>
      <c r="B4723" s="37"/>
    </row>
    <row r="4724" spans="1:2" x14ac:dyDescent="0.25">
      <c r="A4724" s="37"/>
      <c r="B4724" s="37"/>
    </row>
    <row r="4725" spans="1:2" x14ac:dyDescent="0.25">
      <c r="A4725" s="37"/>
      <c r="B4725" s="37"/>
    </row>
    <row r="4726" spans="1:2" x14ac:dyDescent="0.25">
      <c r="A4726" s="37"/>
      <c r="B4726" s="37"/>
    </row>
    <row r="4727" spans="1:2" x14ac:dyDescent="0.25">
      <c r="A4727" s="37"/>
      <c r="B4727" s="37"/>
    </row>
    <row r="4728" spans="1:2" x14ac:dyDescent="0.25">
      <c r="A4728" s="37"/>
      <c r="B4728" s="37"/>
    </row>
    <row r="4729" spans="1:2" x14ac:dyDescent="0.25">
      <c r="A4729" s="37"/>
      <c r="B4729" s="37"/>
    </row>
    <row r="4730" spans="1:2" x14ac:dyDescent="0.25">
      <c r="A4730" s="37"/>
      <c r="B4730" s="37"/>
    </row>
    <row r="4731" spans="1:2" x14ac:dyDescent="0.25">
      <c r="A4731" s="37"/>
      <c r="B4731" s="37"/>
    </row>
    <row r="4732" spans="1:2" x14ac:dyDescent="0.25">
      <c r="A4732" s="37"/>
      <c r="B4732" s="37"/>
    </row>
    <row r="4733" spans="1:2" x14ac:dyDescent="0.25">
      <c r="A4733" s="37"/>
      <c r="B4733" s="37"/>
    </row>
    <row r="4734" spans="1:2" x14ac:dyDescent="0.25">
      <c r="A4734" s="37"/>
      <c r="B4734" s="37"/>
    </row>
    <row r="4735" spans="1:2" x14ac:dyDescent="0.25">
      <c r="A4735" s="37"/>
      <c r="B4735" s="37"/>
    </row>
    <row r="4736" spans="1:2" x14ac:dyDescent="0.25">
      <c r="A4736" s="37"/>
      <c r="B4736" s="37"/>
    </row>
    <row r="4737" spans="1:2" x14ac:dyDescent="0.25">
      <c r="A4737" s="37"/>
      <c r="B4737" s="37"/>
    </row>
    <row r="4738" spans="1:2" x14ac:dyDescent="0.25">
      <c r="A4738" s="37"/>
      <c r="B4738" s="37"/>
    </row>
    <row r="4739" spans="1:2" x14ac:dyDescent="0.25">
      <c r="A4739" s="37"/>
      <c r="B4739" s="37"/>
    </row>
    <row r="4740" spans="1:2" x14ac:dyDescent="0.25">
      <c r="A4740" s="37"/>
      <c r="B4740" s="37"/>
    </row>
    <row r="4741" spans="1:2" x14ac:dyDescent="0.25">
      <c r="A4741" s="37"/>
      <c r="B4741" s="37"/>
    </row>
    <row r="4742" spans="1:2" x14ac:dyDescent="0.25">
      <c r="A4742" s="37"/>
      <c r="B4742" s="37"/>
    </row>
    <row r="4743" spans="1:2" x14ac:dyDescent="0.25">
      <c r="A4743" s="37"/>
      <c r="B4743" s="37"/>
    </row>
    <row r="4744" spans="1:2" x14ac:dyDescent="0.25">
      <c r="A4744" s="37"/>
      <c r="B4744" s="37"/>
    </row>
    <row r="4745" spans="1:2" x14ac:dyDescent="0.25">
      <c r="A4745" s="37"/>
      <c r="B4745" s="37"/>
    </row>
    <row r="4746" spans="1:2" x14ac:dyDescent="0.25">
      <c r="A4746" s="37"/>
      <c r="B4746" s="37"/>
    </row>
    <row r="4747" spans="1:2" x14ac:dyDescent="0.25">
      <c r="A4747" s="37"/>
      <c r="B4747" s="37"/>
    </row>
    <row r="4748" spans="1:2" x14ac:dyDescent="0.25">
      <c r="A4748" s="37"/>
      <c r="B4748" s="37"/>
    </row>
    <row r="4749" spans="1:2" x14ac:dyDescent="0.25">
      <c r="A4749" s="37"/>
      <c r="B4749" s="37"/>
    </row>
    <row r="4750" spans="1:2" x14ac:dyDescent="0.25">
      <c r="A4750" s="37"/>
      <c r="B4750" s="37"/>
    </row>
    <row r="4751" spans="1:2" x14ac:dyDescent="0.25">
      <c r="A4751" s="37"/>
      <c r="B4751" s="37"/>
    </row>
    <row r="4752" spans="1:2" x14ac:dyDescent="0.25">
      <c r="A4752" s="37"/>
      <c r="B4752" s="37"/>
    </row>
    <row r="4753" spans="1:2" x14ac:dyDescent="0.25">
      <c r="A4753" s="37"/>
      <c r="B4753" s="37"/>
    </row>
    <row r="4754" spans="1:2" x14ac:dyDescent="0.25">
      <c r="A4754" s="37"/>
      <c r="B4754" s="37"/>
    </row>
    <row r="4755" spans="1:2" x14ac:dyDescent="0.25">
      <c r="A4755" s="37"/>
      <c r="B4755" s="37"/>
    </row>
    <row r="4756" spans="1:2" x14ac:dyDescent="0.25">
      <c r="A4756" s="37"/>
      <c r="B4756" s="37"/>
    </row>
    <row r="4757" spans="1:2" x14ac:dyDescent="0.25">
      <c r="A4757" s="37"/>
      <c r="B4757" s="37"/>
    </row>
    <row r="4758" spans="1:2" x14ac:dyDescent="0.25">
      <c r="A4758" s="37"/>
      <c r="B4758" s="37"/>
    </row>
    <row r="4759" spans="1:2" x14ac:dyDescent="0.25">
      <c r="A4759" s="37"/>
      <c r="B4759" s="37"/>
    </row>
    <row r="4760" spans="1:2" x14ac:dyDescent="0.25">
      <c r="A4760" s="37"/>
      <c r="B4760" s="37"/>
    </row>
    <row r="4761" spans="1:2" x14ac:dyDescent="0.25">
      <c r="A4761" s="37"/>
      <c r="B4761" s="37"/>
    </row>
    <row r="4762" spans="1:2" x14ac:dyDescent="0.25">
      <c r="A4762" s="37"/>
      <c r="B4762" s="37"/>
    </row>
    <row r="4763" spans="1:2" x14ac:dyDescent="0.25">
      <c r="A4763" s="37"/>
      <c r="B4763" s="37"/>
    </row>
    <row r="4764" spans="1:2" x14ac:dyDescent="0.25">
      <c r="A4764" s="37"/>
      <c r="B4764" s="37"/>
    </row>
    <row r="4765" spans="1:2" x14ac:dyDescent="0.25">
      <c r="A4765" s="37"/>
      <c r="B4765" s="37"/>
    </row>
    <row r="4766" spans="1:2" x14ac:dyDescent="0.25">
      <c r="A4766" s="37"/>
      <c r="B4766" s="37"/>
    </row>
    <row r="4767" spans="1:2" x14ac:dyDescent="0.25">
      <c r="A4767" s="37"/>
      <c r="B4767" s="37"/>
    </row>
    <row r="4768" spans="1:2" x14ac:dyDescent="0.25">
      <c r="A4768" s="37"/>
      <c r="B4768" s="37"/>
    </row>
    <row r="4769" spans="1:2" x14ac:dyDescent="0.25">
      <c r="A4769" s="37"/>
      <c r="B4769" s="37"/>
    </row>
    <row r="4770" spans="1:2" x14ac:dyDescent="0.25">
      <c r="A4770" s="37"/>
      <c r="B4770" s="37"/>
    </row>
    <row r="4771" spans="1:2" x14ac:dyDescent="0.25">
      <c r="A4771" s="37"/>
      <c r="B4771" s="37"/>
    </row>
    <row r="4772" spans="1:2" x14ac:dyDescent="0.25">
      <c r="A4772" s="37"/>
      <c r="B4772" s="37"/>
    </row>
    <row r="4773" spans="1:2" x14ac:dyDescent="0.25">
      <c r="A4773" s="37"/>
      <c r="B4773" s="37"/>
    </row>
    <row r="4774" spans="1:2" x14ac:dyDescent="0.25">
      <c r="A4774" s="37"/>
      <c r="B4774" s="37"/>
    </row>
    <row r="4775" spans="1:2" x14ac:dyDescent="0.25">
      <c r="A4775" s="37"/>
      <c r="B4775" s="37"/>
    </row>
    <row r="4776" spans="1:2" x14ac:dyDescent="0.25">
      <c r="A4776" s="37"/>
      <c r="B4776" s="37"/>
    </row>
    <row r="4777" spans="1:2" x14ac:dyDescent="0.25">
      <c r="A4777" s="37"/>
      <c r="B4777" s="37"/>
    </row>
    <row r="4778" spans="1:2" x14ac:dyDescent="0.25">
      <c r="A4778" s="37"/>
      <c r="B4778" s="37"/>
    </row>
    <row r="4779" spans="1:2" x14ac:dyDescent="0.25">
      <c r="A4779" s="37"/>
      <c r="B4779" s="37"/>
    </row>
    <row r="4780" spans="1:2" x14ac:dyDescent="0.25">
      <c r="A4780" s="37"/>
      <c r="B4780" s="37"/>
    </row>
    <row r="4781" spans="1:2" x14ac:dyDescent="0.25">
      <c r="A4781" s="37"/>
      <c r="B4781" s="37"/>
    </row>
    <row r="4782" spans="1:2" x14ac:dyDescent="0.25">
      <c r="A4782" s="37"/>
      <c r="B4782" s="37"/>
    </row>
    <row r="4783" spans="1:2" x14ac:dyDescent="0.25">
      <c r="A4783" s="37"/>
      <c r="B4783" s="37"/>
    </row>
    <row r="4784" spans="1:2" x14ac:dyDescent="0.25">
      <c r="A4784" s="37"/>
      <c r="B4784" s="37"/>
    </row>
    <row r="4785" spans="1:2" x14ac:dyDescent="0.25">
      <c r="A4785" s="37"/>
      <c r="B4785" s="37"/>
    </row>
    <row r="4786" spans="1:2" x14ac:dyDescent="0.25">
      <c r="A4786" s="37"/>
      <c r="B4786" s="37"/>
    </row>
    <row r="4787" spans="1:2" x14ac:dyDescent="0.25">
      <c r="A4787" s="37"/>
      <c r="B4787" s="37"/>
    </row>
    <row r="4788" spans="1:2" x14ac:dyDescent="0.25">
      <c r="A4788" s="37"/>
      <c r="B4788" s="37"/>
    </row>
    <row r="4789" spans="1:2" x14ac:dyDescent="0.25">
      <c r="A4789" s="37"/>
      <c r="B4789" s="37"/>
    </row>
    <row r="4790" spans="1:2" x14ac:dyDescent="0.25">
      <c r="A4790" s="37"/>
      <c r="B4790" s="37"/>
    </row>
    <row r="4791" spans="1:2" x14ac:dyDescent="0.25">
      <c r="A4791" s="37"/>
      <c r="B4791" s="37"/>
    </row>
    <row r="4792" spans="1:2" x14ac:dyDescent="0.25">
      <c r="A4792" s="37"/>
      <c r="B4792" s="37"/>
    </row>
    <row r="4793" spans="1:2" x14ac:dyDescent="0.25">
      <c r="A4793" s="37"/>
      <c r="B4793" s="37"/>
    </row>
    <row r="4794" spans="1:2" x14ac:dyDescent="0.25">
      <c r="A4794" s="37"/>
      <c r="B4794" s="37"/>
    </row>
    <row r="4795" spans="1:2" x14ac:dyDescent="0.25">
      <c r="A4795" s="37"/>
      <c r="B4795" s="37"/>
    </row>
    <row r="4796" spans="1:2" x14ac:dyDescent="0.25">
      <c r="A4796" s="37"/>
      <c r="B4796" s="37"/>
    </row>
    <row r="4797" spans="1:2" x14ac:dyDescent="0.25">
      <c r="A4797" s="37"/>
      <c r="B4797" s="37"/>
    </row>
    <row r="4798" spans="1:2" x14ac:dyDescent="0.25">
      <c r="A4798" s="37"/>
      <c r="B4798" s="37"/>
    </row>
    <row r="4799" spans="1:2" x14ac:dyDescent="0.25">
      <c r="A4799" s="37"/>
      <c r="B4799" s="37"/>
    </row>
    <row r="4800" spans="1:2" x14ac:dyDescent="0.25">
      <c r="A4800" s="37"/>
      <c r="B4800" s="37"/>
    </row>
    <row r="4801" spans="1:2" x14ac:dyDescent="0.25">
      <c r="A4801" s="37"/>
      <c r="B4801" s="37"/>
    </row>
    <row r="4802" spans="1:2" x14ac:dyDescent="0.25">
      <c r="A4802" s="37"/>
      <c r="B4802" s="37"/>
    </row>
    <row r="4803" spans="1:2" x14ac:dyDescent="0.25">
      <c r="A4803" s="37"/>
      <c r="B4803" s="37"/>
    </row>
    <row r="4804" spans="1:2" x14ac:dyDescent="0.25">
      <c r="A4804" s="37"/>
      <c r="B4804" s="37"/>
    </row>
    <row r="4805" spans="1:2" x14ac:dyDescent="0.25">
      <c r="A4805" s="37"/>
      <c r="B4805" s="37"/>
    </row>
    <row r="4806" spans="1:2" x14ac:dyDescent="0.25">
      <c r="A4806" s="37"/>
      <c r="B4806" s="37"/>
    </row>
    <row r="4807" spans="1:2" x14ac:dyDescent="0.25">
      <c r="A4807" s="37"/>
      <c r="B4807" s="37"/>
    </row>
    <row r="4808" spans="1:2" x14ac:dyDescent="0.25">
      <c r="A4808" s="37"/>
      <c r="B4808" s="37"/>
    </row>
    <row r="4809" spans="1:2" x14ac:dyDescent="0.25">
      <c r="A4809" s="37"/>
      <c r="B4809" s="37"/>
    </row>
    <row r="4810" spans="1:2" x14ac:dyDescent="0.25">
      <c r="A4810" s="37"/>
      <c r="B4810" s="37"/>
    </row>
    <row r="4811" spans="1:2" x14ac:dyDescent="0.25">
      <c r="A4811" s="37"/>
      <c r="B4811" s="37"/>
    </row>
    <row r="4812" spans="1:2" x14ac:dyDescent="0.25">
      <c r="A4812" s="37"/>
      <c r="B4812" s="37"/>
    </row>
    <row r="4813" spans="1:2" x14ac:dyDescent="0.25">
      <c r="A4813" s="37"/>
      <c r="B4813" s="37"/>
    </row>
    <row r="4814" spans="1:2" x14ac:dyDescent="0.25">
      <c r="A4814" s="37"/>
      <c r="B4814" s="37"/>
    </row>
    <row r="4815" spans="1:2" x14ac:dyDescent="0.25">
      <c r="A4815" s="37"/>
      <c r="B4815" s="37"/>
    </row>
    <row r="4816" spans="1:2" x14ac:dyDescent="0.25">
      <c r="A4816" s="37"/>
      <c r="B4816" s="37"/>
    </row>
    <row r="4817" spans="1:2" x14ac:dyDescent="0.25">
      <c r="A4817" s="37"/>
      <c r="B4817" s="37"/>
    </row>
    <row r="4818" spans="1:2" x14ac:dyDescent="0.25">
      <c r="A4818" s="37"/>
      <c r="B4818" s="37"/>
    </row>
    <row r="4819" spans="1:2" x14ac:dyDescent="0.25">
      <c r="A4819" s="37"/>
      <c r="B4819" s="37"/>
    </row>
    <row r="4820" spans="1:2" x14ac:dyDescent="0.25">
      <c r="A4820" s="37"/>
      <c r="B4820" s="37"/>
    </row>
    <row r="4821" spans="1:2" x14ac:dyDescent="0.25">
      <c r="A4821" s="37"/>
      <c r="B4821" s="37"/>
    </row>
    <row r="4822" spans="1:2" x14ac:dyDescent="0.25">
      <c r="A4822" s="37"/>
      <c r="B4822" s="37"/>
    </row>
    <row r="4823" spans="1:2" x14ac:dyDescent="0.25">
      <c r="A4823" s="37"/>
      <c r="B4823" s="37"/>
    </row>
    <row r="4824" spans="1:2" x14ac:dyDescent="0.25">
      <c r="A4824" s="37"/>
      <c r="B4824" s="37"/>
    </row>
    <row r="4825" spans="1:2" x14ac:dyDescent="0.25">
      <c r="A4825" s="37"/>
      <c r="B4825" s="37"/>
    </row>
    <row r="4826" spans="1:2" x14ac:dyDescent="0.25">
      <c r="A4826" s="37"/>
      <c r="B4826" s="37"/>
    </row>
    <row r="4827" spans="1:2" x14ac:dyDescent="0.25">
      <c r="A4827" s="37"/>
      <c r="B4827" s="37"/>
    </row>
    <row r="4828" spans="1:2" x14ac:dyDescent="0.25">
      <c r="A4828" s="37"/>
      <c r="B4828" s="37"/>
    </row>
    <row r="4829" spans="1:2" x14ac:dyDescent="0.25">
      <c r="A4829" s="37"/>
      <c r="B4829" s="37"/>
    </row>
    <row r="4830" spans="1:2" x14ac:dyDescent="0.25">
      <c r="A4830" s="37"/>
      <c r="B4830" s="37"/>
    </row>
    <row r="4831" spans="1:2" x14ac:dyDescent="0.25">
      <c r="A4831" s="37"/>
      <c r="B4831" s="37"/>
    </row>
    <row r="4832" spans="1:2" x14ac:dyDescent="0.25">
      <c r="A4832" s="37"/>
      <c r="B4832" s="37"/>
    </row>
    <row r="4833" spans="1:2" x14ac:dyDescent="0.25">
      <c r="A4833" s="37"/>
      <c r="B4833" s="37"/>
    </row>
    <row r="4834" spans="1:2" x14ac:dyDescent="0.25">
      <c r="A4834" s="37"/>
      <c r="B4834" s="37"/>
    </row>
    <row r="4835" spans="1:2" x14ac:dyDescent="0.25">
      <c r="A4835" s="37"/>
      <c r="B4835" s="37"/>
    </row>
    <row r="4836" spans="1:2" x14ac:dyDescent="0.25">
      <c r="A4836" s="37"/>
      <c r="B4836" s="37"/>
    </row>
    <row r="4837" spans="1:2" x14ac:dyDescent="0.25">
      <c r="A4837" s="37"/>
      <c r="B4837" s="37"/>
    </row>
    <row r="4838" spans="1:2" x14ac:dyDescent="0.25">
      <c r="A4838" s="37"/>
      <c r="B4838" s="37"/>
    </row>
    <row r="4839" spans="1:2" x14ac:dyDescent="0.25">
      <c r="A4839" s="37"/>
      <c r="B4839" s="37"/>
    </row>
    <row r="4840" spans="1:2" x14ac:dyDescent="0.25">
      <c r="A4840" s="37"/>
      <c r="B4840" s="37"/>
    </row>
    <row r="4841" spans="1:2" x14ac:dyDescent="0.25">
      <c r="A4841" s="37"/>
      <c r="B4841" s="37"/>
    </row>
    <row r="4842" spans="1:2" x14ac:dyDescent="0.25">
      <c r="A4842" s="37"/>
      <c r="B4842" s="37"/>
    </row>
    <row r="4843" spans="1:2" x14ac:dyDescent="0.25">
      <c r="A4843" s="37"/>
      <c r="B4843" s="37"/>
    </row>
    <row r="4844" spans="1:2" x14ac:dyDescent="0.25">
      <c r="A4844" s="37"/>
      <c r="B4844" s="37"/>
    </row>
    <row r="4845" spans="1:2" x14ac:dyDescent="0.25">
      <c r="A4845" s="37"/>
      <c r="B4845" s="37"/>
    </row>
    <row r="4846" spans="1:2" x14ac:dyDescent="0.25">
      <c r="A4846" s="37"/>
      <c r="B4846" s="37"/>
    </row>
    <row r="4847" spans="1:2" x14ac:dyDescent="0.25">
      <c r="A4847" s="37"/>
      <c r="B4847" s="37"/>
    </row>
    <row r="4848" spans="1:2" x14ac:dyDescent="0.25">
      <c r="A4848" s="37"/>
      <c r="B4848" s="37"/>
    </row>
    <row r="4849" spans="1:2" x14ac:dyDescent="0.25">
      <c r="A4849" s="37"/>
      <c r="B4849" s="37"/>
    </row>
    <row r="4850" spans="1:2" x14ac:dyDescent="0.25">
      <c r="A4850" s="37"/>
      <c r="B4850" s="37"/>
    </row>
    <row r="4851" spans="1:2" x14ac:dyDescent="0.25">
      <c r="A4851" s="37"/>
      <c r="B4851" s="37"/>
    </row>
    <row r="4852" spans="1:2" x14ac:dyDescent="0.25">
      <c r="A4852" s="37"/>
      <c r="B4852" s="37"/>
    </row>
    <row r="4853" spans="1:2" x14ac:dyDescent="0.25">
      <c r="A4853" s="37"/>
      <c r="B4853" s="37"/>
    </row>
    <row r="4854" spans="1:2" x14ac:dyDescent="0.25">
      <c r="A4854" s="37"/>
      <c r="B4854" s="37"/>
    </row>
    <row r="4855" spans="1:2" x14ac:dyDescent="0.25">
      <c r="A4855" s="37"/>
      <c r="B4855" s="37"/>
    </row>
    <row r="4856" spans="1:2" x14ac:dyDescent="0.25">
      <c r="A4856" s="37"/>
      <c r="B4856" s="37"/>
    </row>
    <row r="4857" spans="1:2" x14ac:dyDescent="0.25">
      <c r="A4857" s="37"/>
      <c r="B4857" s="37"/>
    </row>
    <row r="4858" spans="1:2" x14ac:dyDescent="0.25">
      <c r="A4858" s="37"/>
      <c r="B4858" s="37"/>
    </row>
    <row r="4859" spans="1:2" x14ac:dyDescent="0.25">
      <c r="A4859" s="37"/>
      <c r="B4859" s="37"/>
    </row>
    <row r="4860" spans="1:2" x14ac:dyDescent="0.25">
      <c r="A4860" s="37"/>
      <c r="B4860" s="37"/>
    </row>
    <row r="4861" spans="1:2" x14ac:dyDescent="0.25">
      <c r="A4861" s="37"/>
      <c r="B4861" s="37"/>
    </row>
    <row r="4862" spans="1:2" x14ac:dyDescent="0.25">
      <c r="A4862" s="37"/>
      <c r="B4862" s="37"/>
    </row>
    <row r="4863" spans="1:2" x14ac:dyDescent="0.25">
      <c r="A4863" s="37"/>
      <c r="B4863" s="37"/>
    </row>
    <row r="4864" spans="1:2" x14ac:dyDescent="0.25">
      <c r="A4864" s="37"/>
      <c r="B4864" s="37"/>
    </row>
    <row r="4865" spans="1:2" x14ac:dyDescent="0.25">
      <c r="A4865" s="37"/>
      <c r="B4865" s="37"/>
    </row>
    <row r="4866" spans="1:2" x14ac:dyDescent="0.25">
      <c r="A4866" s="37"/>
      <c r="B4866" s="37"/>
    </row>
    <row r="4867" spans="1:2" x14ac:dyDescent="0.25">
      <c r="A4867" s="37"/>
      <c r="B4867" s="37"/>
    </row>
    <row r="4868" spans="1:2" x14ac:dyDescent="0.25">
      <c r="A4868" s="37"/>
      <c r="B4868" s="37"/>
    </row>
    <row r="4869" spans="1:2" x14ac:dyDescent="0.25">
      <c r="A4869" s="37"/>
      <c r="B4869" s="37"/>
    </row>
    <row r="4870" spans="1:2" x14ac:dyDescent="0.25">
      <c r="A4870" s="37"/>
      <c r="B4870" s="37"/>
    </row>
    <row r="4871" spans="1:2" x14ac:dyDescent="0.25">
      <c r="A4871" s="37"/>
      <c r="B4871" s="37"/>
    </row>
    <row r="4872" spans="1:2" x14ac:dyDescent="0.25">
      <c r="A4872" s="37"/>
      <c r="B4872" s="37"/>
    </row>
    <row r="4873" spans="1:2" x14ac:dyDescent="0.25">
      <c r="A4873" s="37"/>
      <c r="B4873" s="37"/>
    </row>
    <row r="4874" spans="1:2" x14ac:dyDescent="0.25">
      <c r="A4874" s="37"/>
      <c r="B4874" s="37"/>
    </row>
    <row r="4875" spans="1:2" x14ac:dyDescent="0.25">
      <c r="A4875" s="37"/>
      <c r="B4875" s="37"/>
    </row>
    <row r="4876" spans="1:2" x14ac:dyDescent="0.25">
      <c r="A4876" s="37"/>
      <c r="B4876" s="37"/>
    </row>
    <row r="4877" spans="1:2" x14ac:dyDescent="0.25">
      <c r="A4877" s="37"/>
      <c r="B4877" s="37"/>
    </row>
    <row r="4878" spans="1:2" x14ac:dyDescent="0.25">
      <c r="A4878" s="37"/>
      <c r="B4878" s="37"/>
    </row>
    <row r="4879" spans="1:2" x14ac:dyDescent="0.25">
      <c r="A4879" s="37"/>
      <c r="B4879" s="37"/>
    </row>
    <row r="4880" spans="1:2" x14ac:dyDescent="0.25">
      <c r="A4880" s="37"/>
      <c r="B4880" s="37"/>
    </row>
    <row r="4881" spans="1:2" x14ac:dyDescent="0.25">
      <c r="A4881" s="37"/>
      <c r="B4881" s="37"/>
    </row>
    <row r="4882" spans="1:2" x14ac:dyDescent="0.25">
      <c r="A4882" s="37"/>
      <c r="B4882" s="37"/>
    </row>
    <row r="4883" spans="1:2" x14ac:dyDescent="0.25">
      <c r="A4883" s="37"/>
      <c r="B4883" s="37"/>
    </row>
    <row r="4884" spans="1:2" x14ac:dyDescent="0.25">
      <c r="A4884" s="37"/>
      <c r="B4884" s="37"/>
    </row>
    <row r="4885" spans="1:2" x14ac:dyDescent="0.25">
      <c r="A4885" s="37"/>
      <c r="B4885" s="37"/>
    </row>
    <row r="4886" spans="1:2" x14ac:dyDescent="0.25">
      <c r="A4886" s="37"/>
      <c r="B4886" s="37"/>
    </row>
    <row r="4887" spans="1:2" x14ac:dyDescent="0.25">
      <c r="A4887" s="37"/>
      <c r="B4887" s="37"/>
    </row>
    <row r="4888" spans="1:2" x14ac:dyDescent="0.25">
      <c r="A4888" s="37"/>
      <c r="B4888" s="37"/>
    </row>
    <row r="4889" spans="1:2" x14ac:dyDescent="0.25">
      <c r="A4889" s="37"/>
      <c r="B4889" s="37"/>
    </row>
    <row r="4890" spans="1:2" x14ac:dyDescent="0.25">
      <c r="A4890" s="37"/>
      <c r="B4890" s="37"/>
    </row>
    <row r="4891" spans="1:2" x14ac:dyDescent="0.25">
      <c r="A4891" s="37"/>
      <c r="B4891" s="37"/>
    </row>
    <row r="4892" spans="1:2" x14ac:dyDescent="0.25">
      <c r="A4892" s="37"/>
      <c r="B4892" s="37"/>
    </row>
    <row r="4893" spans="1:2" x14ac:dyDescent="0.25">
      <c r="A4893" s="37"/>
      <c r="B4893" s="37"/>
    </row>
    <row r="4894" spans="1:2" x14ac:dyDescent="0.25">
      <c r="A4894" s="37"/>
      <c r="B4894" s="37"/>
    </row>
    <row r="4895" spans="1:2" x14ac:dyDescent="0.25">
      <c r="A4895" s="37"/>
      <c r="B4895" s="37"/>
    </row>
    <row r="4896" spans="1:2" x14ac:dyDescent="0.25">
      <c r="A4896" s="37"/>
      <c r="B4896" s="37"/>
    </row>
    <row r="4897" spans="1:2" x14ac:dyDescent="0.25">
      <c r="A4897" s="37"/>
      <c r="B4897" s="37"/>
    </row>
    <row r="4898" spans="1:2" x14ac:dyDescent="0.25">
      <c r="A4898" s="37"/>
      <c r="B4898" s="37"/>
    </row>
    <row r="4899" spans="1:2" x14ac:dyDescent="0.25">
      <c r="A4899" s="37"/>
      <c r="B4899" s="37"/>
    </row>
    <row r="4900" spans="1:2" x14ac:dyDescent="0.25">
      <c r="A4900" s="37"/>
      <c r="B4900" s="37"/>
    </row>
    <row r="4901" spans="1:2" x14ac:dyDescent="0.25">
      <c r="A4901" s="37"/>
      <c r="B4901" s="37"/>
    </row>
    <row r="4902" spans="1:2" x14ac:dyDescent="0.25">
      <c r="A4902" s="37"/>
      <c r="B4902" s="37"/>
    </row>
    <row r="4903" spans="1:2" x14ac:dyDescent="0.25">
      <c r="A4903" s="37"/>
      <c r="B4903" s="37"/>
    </row>
    <row r="4904" spans="1:2" x14ac:dyDescent="0.25">
      <c r="A4904" s="37"/>
      <c r="B4904" s="37"/>
    </row>
    <row r="4905" spans="1:2" x14ac:dyDescent="0.25">
      <c r="A4905" s="37"/>
      <c r="B4905" s="37"/>
    </row>
    <row r="4906" spans="1:2" x14ac:dyDescent="0.25">
      <c r="A4906" s="37"/>
      <c r="B4906" s="37"/>
    </row>
    <row r="4907" spans="1:2" x14ac:dyDescent="0.25">
      <c r="A4907" s="37"/>
      <c r="B4907" s="37"/>
    </row>
    <row r="4908" spans="1:2" x14ac:dyDescent="0.25">
      <c r="A4908" s="37"/>
      <c r="B4908" s="37"/>
    </row>
    <row r="4909" spans="1:2" x14ac:dyDescent="0.25">
      <c r="A4909" s="37"/>
      <c r="B4909" s="37"/>
    </row>
    <row r="4910" spans="1:2" x14ac:dyDescent="0.25">
      <c r="A4910" s="37"/>
      <c r="B4910" s="37"/>
    </row>
    <row r="4911" spans="1:2" x14ac:dyDescent="0.25">
      <c r="A4911" s="37"/>
      <c r="B4911" s="37"/>
    </row>
    <row r="4912" spans="1:2" x14ac:dyDescent="0.25">
      <c r="A4912" s="37"/>
      <c r="B4912" s="37"/>
    </row>
    <row r="4913" spans="1:2" x14ac:dyDescent="0.25">
      <c r="A4913" s="37"/>
      <c r="B4913" s="37"/>
    </row>
    <row r="4914" spans="1:2" x14ac:dyDescent="0.25">
      <c r="A4914" s="37"/>
      <c r="B4914" s="37"/>
    </row>
    <row r="4915" spans="1:2" x14ac:dyDescent="0.25">
      <c r="A4915" s="37"/>
      <c r="B4915" s="37"/>
    </row>
    <row r="4916" spans="1:2" x14ac:dyDescent="0.25">
      <c r="A4916" s="37"/>
      <c r="B4916" s="37"/>
    </row>
    <row r="4917" spans="1:2" x14ac:dyDescent="0.25">
      <c r="A4917" s="37"/>
      <c r="B4917" s="37"/>
    </row>
    <row r="4918" spans="1:2" x14ac:dyDescent="0.25">
      <c r="A4918" s="37"/>
      <c r="B4918" s="37"/>
    </row>
    <row r="4919" spans="1:2" x14ac:dyDescent="0.25">
      <c r="A4919" s="37"/>
      <c r="B4919" s="37"/>
    </row>
    <row r="4920" spans="1:2" x14ac:dyDescent="0.25">
      <c r="A4920" s="37"/>
      <c r="B4920" s="37"/>
    </row>
    <row r="4921" spans="1:2" x14ac:dyDescent="0.25">
      <c r="A4921" s="37"/>
      <c r="B4921" s="37"/>
    </row>
    <row r="4922" spans="1:2" x14ac:dyDescent="0.25">
      <c r="A4922" s="37"/>
      <c r="B4922" s="37"/>
    </row>
    <row r="4923" spans="1:2" x14ac:dyDescent="0.25">
      <c r="A4923" s="37"/>
      <c r="B4923" s="37"/>
    </row>
    <row r="4924" spans="1:2" x14ac:dyDescent="0.25">
      <c r="A4924" s="37"/>
      <c r="B4924" s="37"/>
    </row>
    <row r="4925" spans="1:2" x14ac:dyDescent="0.25">
      <c r="A4925" s="37"/>
      <c r="B4925" s="37"/>
    </row>
    <row r="4926" spans="1:2" x14ac:dyDescent="0.25">
      <c r="A4926" s="37"/>
      <c r="B4926" s="37"/>
    </row>
    <row r="4927" spans="1:2" x14ac:dyDescent="0.25">
      <c r="A4927" s="37"/>
      <c r="B4927" s="37"/>
    </row>
    <row r="4928" spans="1:2" x14ac:dyDescent="0.25">
      <c r="A4928" s="37"/>
      <c r="B4928" s="37"/>
    </row>
    <row r="4929" spans="1:2" x14ac:dyDescent="0.25">
      <c r="A4929" s="37"/>
      <c r="B4929" s="37"/>
    </row>
    <row r="4930" spans="1:2" x14ac:dyDescent="0.25">
      <c r="A4930" s="37"/>
      <c r="B4930" s="37"/>
    </row>
    <row r="4931" spans="1:2" x14ac:dyDescent="0.25">
      <c r="A4931" s="37"/>
      <c r="B4931" s="37"/>
    </row>
    <row r="4932" spans="1:2" x14ac:dyDescent="0.25">
      <c r="A4932" s="37"/>
      <c r="B4932" s="37"/>
    </row>
    <row r="4933" spans="1:2" x14ac:dyDescent="0.25">
      <c r="A4933" s="37"/>
      <c r="B4933" s="37"/>
    </row>
    <row r="4934" spans="1:2" x14ac:dyDescent="0.25">
      <c r="A4934" s="37"/>
      <c r="B4934" s="37"/>
    </row>
    <row r="4935" spans="1:2" x14ac:dyDescent="0.25">
      <c r="A4935" s="37"/>
      <c r="B4935" s="37"/>
    </row>
    <row r="4936" spans="1:2" x14ac:dyDescent="0.25">
      <c r="A4936" s="37"/>
      <c r="B4936" s="37"/>
    </row>
    <row r="4937" spans="1:2" x14ac:dyDescent="0.25">
      <c r="A4937" s="37"/>
      <c r="B4937" s="37"/>
    </row>
    <row r="4938" spans="1:2" x14ac:dyDescent="0.25">
      <c r="A4938" s="37"/>
      <c r="B4938" s="37"/>
    </row>
    <row r="4939" spans="1:2" x14ac:dyDescent="0.25">
      <c r="A4939" s="37"/>
      <c r="B4939" s="37"/>
    </row>
    <row r="4940" spans="1:2" x14ac:dyDescent="0.25">
      <c r="A4940" s="37"/>
      <c r="B4940" s="37"/>
    </row>
    <row r="4941" spans="1:2" x14ac:dyDescent="0.25">
      <c r="A4941" s="37"/>
      <c r="B4941" s="37"/>
    </row>
    <row r="4942" spans="1:2" x14ac:dyDescent="0.25">
      <c r="A4942" s="37"/>
      <c r="B4942" s="37"/>
    </row>
    <row r="4943" spans="1:2" x14ac:dyDescent="0.25">
      <c r="A4943" s="37"/>
      <c r="B4943" s="37"/>
    </row>
    <row r="4944" spans="1:2" x14ac:dyDescent="0.25">
      <c r="A4944" s="37"/>
      <c r="B4944" s="37"/>
    </row>
    <row r="4945" spans="1:2" x14ac:dyDescent="0.25">
      <c r="A4945" s="37"/>
      <c r="B4945" s="37"/>
    </row>
    <row r="4946" spans="1:2" x14ac:dyDescent="0.25">
      <c r="A4946" s="37"/>
      <c r="B4946" s="37"/>
    </row>
    <row r="4947" spans="1:2" x14ac:dyDescent="0.25">
      <c r="A4947" s="37"/>
      <c r="B4947" s="37"/>
    </row>
    <row r="4948" spans="1:2" x14ac:dyDescent="0.25">
      <c r="A4948" s="37"/>
      <c r="B4948" s="37"/>
    </row>
    <row r="4949" spans="1:2" x14ac:dyDescent="0.25">
      <c r="A4949" s="37"/>
      <c r="B4949" s="37"/>
    </row>
    <row r="4950" spans="1:2" x14ac:dyDescent="0.25">
      <c r="A4950" s="37"/>
      <c r="B4950" s="37"/>
    </row>
    <row r="4951" spans="1:2" x14ac:dyDescent="0.25">
      <c r="A4951" s="37"/>
      <c r="B4951" s="37"/>
    </row>
    <row r="4952" spans="1:2" x14ac:dyDescent="0.25">
      <c r="A4952" s="37"/>
      <c r="B4952" s="37"/>
    </row>
    <row r="4953" spans="1:2" x14ac:dyDescent="0.25">
      <c r="A4953" s="37"/>
      <c r="B4953" s="37"/>
    </row>
    <row r="4954" spans="1:2" x14ac:dyDescent="0.25">
      <c r="A4954" s="37"/>
      <c r="B4954" s="37"/>
    </row>
    <row r="4955" spans="1:2" x14ac:dyDescent="0.25">
      <c r="A4955" s="37"/>
      <c r="B4955" s="37"/>
    </row>
    <row r="4956" spans="1:2" x14ac:dyDescent="0.25">
      <c r="A4956" s="37"/>
      <c r="B4956" s="37"/>
    </row>
    <row r="4957" spans="1:2" x14ac:dyDescent="0.25">
      <c r="A4957" s="37"/>
      <c r="B4957" s="37"/>
    </row>
    <row r="4958" spans="1:2" x14ac:dyDescent="0.25">
      <c r="A4958" s="37"/>
      <c r="B4958" s="37"/>
    </row>
    <row r="4959" spans="1:2" x14ac:dyDescent="0.25">
      <c r="A4959" s="37"/>
      <c r="B4959" s="37"/>
    </row>
    <row r="4960" spans="1:2" x14ac:dyDescent="0.25">
      <c r="A4960" s="37"/>
      <c r="B4960" s="37"/>
    </row>
    <row r="4961" spans="1:2" x14ac:dyDescent="0.25">
      <c r="A4961" s="37"/>
      <c r="B4961" s="37"/>
    </row>
    <row r="4962" spans="1:2" x14ac:dyDescent="0.25">
      <c r="A4962" s="37"/>
      <c r="B4962" s="37"/>
    </row>
    <row r="4963" spans="1:2" x14ac:dyDescent="0.25">
      <c r="A4963" s="37"/>
      <c r="B4963" s="37"/>
    </row>
    <row r="4964" spans="1:2" x14ac:dyDescent="0.25">
      <c r="A4964" s="37"/>
      <c r="B4964" s="37"/>
    </row>
    <row r="4965" spans="1:2" x14ac:dyDescent="0.25">
      <c r="A4965" s="37"/>
      <c r="B4965" s="37"/>
    </row>
    <row r="4966" spans="1:2" x14ac:dyDescent="0.25">
      <c r="A4966" s="37"/>
      <c r="B4966" s="37"/>
    </row>
    <row r="4967" spans="1:2" x14ac:dyDescent="0.25">
      <c r="A4967" s="37"/>
      <c r="B4967" s="37"/>
    </row>
    <row r="4968" spans="1:2" x14ac:dyDescent="0.25">
      <c r="A4968" s="37"/>
      <c r="B4968" s="37"/>
    </row>
    <row r="4969" spans="1:2" x14ac:dyDescent="0.25">
      <c r="A4969" s="37"/>
      <c r="B4969" s="37"/>
    </row>
    <row r="4970" spans="1:2" x14ac:dyDescent="0.25">
      <c r="A4970" s="37"/>
      <c r="B4970" s="37"/>
    </row>
    <row r="4971" spans="1:2" x14ac:dyDescent="0.25">
      <c r="A4971" s="37"/>
      <c r="B4971" s="37"/>
    </row>
    <row r="4972" spans="1:2" x14ac:dyDescent="0.25">
      <c r="A4972" s="37"/>
      <c r="B4972" s="37"/>
    </row>
    <row r="4973" spans="1:2" x14ac:dyDescent="0.25">
      <c r="A4973" s="37"/>
      <c r="B4973" s="37"/>
    </row>
    <row r="4974" spans="1:2" x14ac:dyDescent="0.25">
      <c r="A4974" s="37"/>
      <c r="B4974" s="37"/>
    </row>
    <row r="4975" spans="1:2" x14ac:dyDescent="0.25">
      <c r="A4975" s="37"/>
      <c r="B4975" s="37"/>
    </row>
    <row r="4976" spans="1:2" x14ac:dyDescent="0.25">
      <c r="A4976" s="37"/>
      <c r="B4976" s="37"/>
    </row>
    <row r="4977" spans="1:2" x14ac:dyDescent="0.25">
      <c r="A4977" s="37"/>
      <c r="B4977" s="37"/>
    </row>
    <row r="4978" spans="1:2" x14ac:dyDescent="0.25">
      <c r="A4978" s="37"/>
      <c r="B4978" s="37"/>
    </row>
    <row r="4979" spans="1:2" x14ac:dyDescent="0.25">
      <c r="A4979" s="37"/>
      <c r="B4979" s="37"/>
    </row>
    <row r="4980" spans="1:2" x14ac:dyDescent="0.25">
      <c r="A4980" s="37"/>
      <c r="B4980" s="37"/>
    </row>
    <row r="4981" spans="1:2" x14ac:dyDescent="0.25">
      <c r="A4981" s="37"/>
      <c r="B4981" s="37"/>
    </row>
    <row r="4982" spans="1:2" x14ac:dyDescent="0.25">
      <c r="A4982" s="37"/>
      <c r="B4982" s="37"/>
    </row>
    <row r="4983" spans="1:2" x14ac:dyDescent="0.25">
      <c r="A4983" s="37"/>
      <c r="B4983" s="37"/>
    </row>
    <row r="4984" spans="1:2" x14ac:dyDescent="0.25">
      <c r="A4984" s="37"/>
      <c r="B4984" s="37"/>
    </row>
    <row r="4985" spans="1:2" x14ac:dyDescent="0.25">
      <c r="A4985" s="37"/>
      <c r="B4985" s="37"/>
    </row>
    <row r="4986" spans="1:2" x14ac:dyDescent="0.25">
      <c r="A4986" s="37"/>
      <c r="B4986" s="37"/>
    </row>
    <row r="4987" spans="1:2" x14ac:dyDescent="0.25">
      <c r="A4987" s="37"/>
      <c r="B4987" s="37"/>
    </row>
    <row r="4988" spans="1:2" x14ac:dyDescent="0.25">
      <c r="A4988" s="37"/>
      <c r="B4988" s="37"/>
    </row>
    <row r="4989" spans="1:2" x14ac:dyDescent="0.25">
      <c r="A4989" s="37"/>
      <c r="B4989" s="37"/>
    </row>
    <row r="4990" spans="1:2" x14ac:dyDescent="0.25">
      <c r="A4990" s="37"/>
      <c r="B4990" s="37"/>
    </row>
    <row r="4991" spans="1:2" x14ac:dyDescent="0.25">
      <c r="A4991" s="37"/>
      <c r="B4991" s="37"/>
    </row>
    <row r="4992" spans="1:2" x14ac:dyDescent="0.25">
      <c r="A4992" s="37"/>
      <c r="B4992" s="37"/>
    </row>
    <row r="4993" spans="1:2" x14ac:dyDescent="0.25">
      <c r="A4993" s="37"/>
      <c r="B4993" s="37"/>
    </row>
    <row r="4994" spans="1:2" x14ac:dyDescent="0.25">
      <c r="A4994" s="37"/>
      <c r="B4994" s="37"/>
    </row>
    <row r="4995" spans="1:2" x14ac:dyDescent="0.25">
      <c r="A4995" s="37"/>
      <c r="B4995" s="37"/>
    </row>
    <row r="4996" spans="1:2" x14ac:dyDescent="0.25">
      <c r="A4996" s="37"/>
      <c r="B4996" s="37"/>
    </row>
    <row r="4997" spans="1:2" x14ac:dyDescent="0.25">
      <c r="A4997" s="37"/>
      <c r="B4997" s="37"/>
    </row>
    <row r="4998" spans="1:2" x14ac:dyDescent="0.25">
      <c r="A4998" s="37"/>
      <c r="B4998" s="37"/>
    </row>
    <row r="4999" spans="1:2" x14ac:dyDescent="0.25">
      <c r="A4999" s="37"/>
      <c r="B4999" s="37"/>
    </row>
    <row r="5000" spans="1:2" x14ac:dyDescent="0.25">
      <c r="A5000" s="37"/>
      <c r="B5000" s="37"/>
    </row>
    <row r="5001" spans="1:2" x14ac:dyDescent="0.25">
      <c r="A5001" s="37"/>
      <c r="B5001" s="37"/>
    </row>
    <row r="5002" spans="1:2" x14ac:dyDescent="0.25">
      <c r="A5002" s="37"/>
      <c r="B5002" s="37"/>
    </row>
    <row r="5003" spans="1:2" x14ac:dyDescent="0.25">
      <c r="A5003" s="37"/>
      <c r="B5003" s="37"/>
    </row>
    <row r="5004" spans="1:2" x14ac:dyDescent="0.25">
      <c r="A5004" s="37"/>
      <c r="B5004" s="37"/>
    </row>
    <row r="5005" spans="1:2" x14ac:dyDescent="0.25">
      <c r="A5005" s="37"/>
      <c r="B5005" s="37"/>
    </row>
    <row r="5006" spans="1:2" x14ac:dyDescent="0.25">
      <c r="A5006" s="37"/>
      <c r="B5006" s="37"/>
    </row>
    <row r="5007" spans="1:2" x14ac:dyDescent="0.25">
      <c r="A5007" s="37"/>
      <c r="B5007" s="37"/>
    </row>
    <row r="5008" spans="1:2" x14ac:dyDescent="0.25">
      <c r="A5008" s="37"/>
      <c r="B5008" s="37"/>
    </row>
    <row r="5009" spans="1:2" x14ac:dyDescent="0.25">
      <c r="A5009" s="37"/>
      <c r="B5009" s="37"/>
    </row>
    <row r="5010" spans="1:2" x14ac:dyDescent="0.25">
      <c r="A5010" s="37"/>
      <c r="B5010" s="37"/>
    </row>
    <row r="5011" spans="1:2" x14ac:dyDescent="0.25">
      <c r="A5011" s="37"/>
      <c r="B5011" s="37"/>
    </row>
    <row r="5012" spans="1:2" x14ac:dyDescent="0.25">
      <c r="A5012" s="37"/>
      <c r="B5012" s="37"/>
    </row>
    <row r="5013" spans="1:2" x14ac:dyDescent="0.25">
      <c r="A5013" s="37"/>
      <c r="B5013" s="37"/>
    </row>
    <row r="5014" spans="1:2" x14ac:dyDescent="0.25">
      <c r="A5014" s="37"/>
      <c r="B5014" s="37"/>
    </row>
    <row r="5015" spans="1:2" x14ac:dyDescent="0.25">
      <c r="A5015" s="37"/>
      <c r="B5015" s="37"/>
    </row>
    <row r="5016" spans="1:2" x14ac:dyDescent="0.25">
      <c r="A5016" s="37"/>
      <c r="B5016" s="37"/>
    </row>
    <row r="5017" spans="1:2" x14ac:dyDescent="0.25">
      <c r="A5017" s="37"/>
      <c r="B5017" s="37"/>
    </row>
    <row r="5018" spans="1:2" x14ac:dyDescent="0.25">
      <c r="A5018" s="37"/>
      <c r="B5018" s="37"/>
    </row>
    <row r="5019" spans="1:2" x14ac:dyDescent="0.25">
      <c r="A5019" s="37"/>
      <c r="B5019" s="37"/>
    </row>
    <row r="5020" spans="1:2" x14ac:dyDescent="0.25">
      <c r="A5020" s="37"/>
      <c r="B5020" s="37"/>
    </row>
    <row r="5021" spans="1:2" x14ac:dyDescent="0.25">
      <c r="A5021" s="37"/>
      <c r="B5021" s="37"/>
    </row>
    <row r="5022" spans="1:2" x14ac:dyDescent="0.25">
      <c r="A5022" s="37"/>
      <c r="B5022" s="37"/>
    </row>
    <row r="5023" spans="1:2" x14ac:dyDescent="0.25">
      <c r="A5023" s="37"/>
      <c r="B5023" s="37"/>
    </row>
    <row r="5024" spans="1:2" x14ac:dyDescent="0.25">
      <c r="A5024" s="37"/>
      <c r="B5024" s="37"/>
    </row>
    <row r="5025" spans="1:2" x14ac:dyDescent="0.25">
      <c r="A5025" s="37"/>
      <c r="B5025" s="37"/>
    </row>
    <row r="5026" spans="1:2" x14ac:dyDescent="0.25">
      <c r="A5026" s="37"/>
      <c r="B5026" s="37"/>
    </row>
    <row r="5027" spans="1:2" x14ac:dyDescent="0.25">
      <c r="A5027" s="37"/>
      <c r="B5027" s="37"/>
    </row>
    <row r="5028" spans="1:2" x14ac:dyDescent="0.25">
      <c r="A5028" s="37"/>
      <c r="B5028" s="37"/>
    </row>
    <row r="5029" spans="1:2" x14ac:dyDescent="0.25">
      <c r="A5029" s="37"/>
      <c r="B5029" s="37"/>
    </row>
    <row r="5030" spans="1:2" x14ac:dyDescent="0.25">
      <c r="A5030" s="37"/>
      <c r="B5030" s="37"/>
    </row>
    <row r="5031" spans="1:2" x14ac:dyDescent="0.25">
      <c r="A5031" s="37"/>
      <c r="B5031" s="37"/>
    </row>
    <row r="5032" spans="1:2" x14ac:dyDescent="0.25">
      <c r="A5032" s="37"/>
      <c r="B5032" s="37"/>
    </row>
    <row r="5033" spans="1:2" x14ac:dyDescent="0.25">
      <c r="A5033" s="37"/>
      <c r="B5033" s="37"/>
    </row>
    <row r="5034" spans="1:2" x14ac:dyDescent="0.25">
      <c r="A5034" s="37"/>
      <c r="B5034" s="37"/>
    </row>
    <row r="5035" spans="1:2" x14ac:dyDescent="0.25">
      <c r="A5035" s="37"/>
      <c r="B5035" s="37"/>
    </row>
    <row r="5036" spans="1:2" x14ac:dyDescent="0.25">
      <c r="A5036" s="37"/>
      <c r="B5036" s="37"/>
    </row>
    <row r="5037" spans="1:2" x14ac:dyDescent="0.25">
      <c r="A5037" s="37"/>
      <c r="B5037" s="37"/>
    </row>
    <row r="5038" spans="1:2" x14ac:dyDescent="0.25">
      <c r="A5038" s="37"/>
      <c r="B5038" s="37"/>
    </row>
    <row r="5039" spans="1:2" x14ac:dyDescent="0.25">
      <c r="A5039" s="37"/>
      <c r="B5039" s="37"/>
    </row>
    <row r="5040" spans="1:2" x14ac:dyDescent="0.25">
      <c r="A5040" s="37"/>
      <c r="B5040" s="37"/>
    </row>
    <row r="5041" spans="1:2" x14ac:dyDescent="0.25">
      <c r="A5041" s="37"/>
      <c r="B5041" s="37"/>
    </row>
    <row r="5042" spans="1:2" x14ac:dyDescent="0.25">
      <c r="A5042" s="37"/>
      <c r="B5042" s="37"/>
    </row>
    <row r="5043" spans="1:2" x14ac:dyDescent="0.25">
      <c r="A5043" s="37"/>
      <c r="B5043" s="37"/>
    </row>
    <row r="5044" spans="1:2" x14ac:dyDescent="0.25">
      <c r="A5044" s="37"/>
      <c r="B5044" s="37"/>
    </row>
    <row r="5045" spans="1:2" x14ac:dyDescent="0.25">
      <c r="A5045" s="37"/>
      <c r="B5045" s="37"/>
    </row>
    <row r="5046" spans="1:2" x14ac:dyDescent="0.25">
      <c r="A5046" s="37"/>
      <c r="B5046" s="37"/>
    </row>
    <row r="5047" spans="1:2" x14ac:dyDescent="0.25">
      <c r="A5047" s="37"/>
      <c r="B5047" s="37"/>
    </row>
    <row r="5048" spans="1:2" x14ac:dyDescent="0.25">
      <c r="A5048" s="37"/>
      <c r="B5048" s="37"/>
    </row>
    <row r="5049" spans="1:2" x14ac:dyDescent="0.25">
      <c r="A5049" s="37"/>
      <c r="B5049" s="37"/>
    </row>
    <row r="5050" spans="1:2" x14ac:dyDescent="0.25">
      <c r="A5050" s="37"/>
      <c r="B5050" s="37"/>
    </row>
    <row r="5051" spans="1:2" x14ac:dyDescent="0.25">
      <c r="A5051" s="37"/>
      <c r="B5051" s="37"/>
    </row>
    <row r="5052" spans="1:2" x14ac:dyDescent="0.25">
      <c r="A5052" s="37"/>
      <c r="B5052" s="37"/>
    </row>
    <row r="5053" spans="1:2" x14ac:dyDescent="0.25">
      <c r="A5053" s="37"/>
      <c r="B5053" s="37"/>
    </row>
    <row r="5054" spans="1:2" x14ac:dyDescent="0.25">
      <c r="A5054" s="37"/>
      <c r="B5054" s="37"/>
    </row>
    <row r="5055" spans="1:2" x14ac:dyDescent="0.25">
      <c r="A5055" s="37"/>
      <c r="B5055" s="37"/>
    </row>
    <row r="5056" spans="1:2" x14ac:dyDescent="0.25">
      <c r="A5056" s="37"/>
      <c r="B5056" s="37"/>
    </row>
    <row r="5057" spans="1:2" x14ac:dyDescent="0.25">
      <c r="A5057" s="37"/>
      <c r="B5057" s="37"/>
    </row>
    <row r="5058" spans="1:2" x14ac:dyDescent="0.25">
      <c r="A5058" s="37"/>
      <c r="B5058" s="37"/>
    </row>
    <row r="5059" spans="1:2" x14ac:dyDescent="0.25">
      <c r="A5059" s="37"/>
      <c r="B5059" s="37"/>
    </row>
    <row r="5060" spans="1:2" x14ac:dyDescent="0.25">
      <c r="A5060" s="37"/>
      <c r="B5060" s="37"/>
    </row>
    <row r="5061" spans="1:2" x14ac:dyDescent="0.25">
      <c r="A5061" s="37"/>
      <c r="B5061" s="37"/>
    </row>
    <row r="5062" spans="1:2" x14ac:dyDescent="0.25">
      <c r="A5062" s="37"/>
      <c r="B5062" s="37"/>
    </row>
    <row r="5063" spans="1:2" x14ac:dyDescent="0.25">
      <c r="A5063" s="37"/>
      <c r="B5063" s="37"/>
    </row>
    <row r="5064" spans="1:2" x14ac:dyDescent="0.25">
      <c r="A5064" s="37"/>
      <c r="B5064" s="37"/>
    </row>
    <row r="5065" spans="1:2" x14ac:dyDescent="0.25">
      <c r="A5065" s="37"/>
      <c r="B5065" s="37"/>
    </row>
    <row r="5066" spans="1:2" x14ac:dyDescent="0.25">
      <c r="A5066" s="37"/>
      <c r="B5066" s="37"/>
    </row>
    <row r="5067" spans="1:2" x14ac:dyDescent="0.25">
      <c r="A5067" s="37"/>
      <c r="B5067" s="37"/>
    </row>
    <row r="5068" spans="1:2" x14ac:dyDescent="0.25">
      <c r="A5068" s="37"/>
      <c r="B5068" s="37"/>
    </row>
    <row r="5069" spans="1:2" x14ac:dyDescent="0.25">
      <c r="A5069" s="37"/>
      <c r="B5069" s="37"/>
    </row>
    <row r="5070" spans="1:2" x14ac:dyDescent="0.25">
      <c r="A5070" s="37"/>
      <c r="B5070" s="37"/>
    </row>
    <row r="5071" spans="1:2" x14ac:dyDescent="0.25">
      <c r="A5071" s="37"/>
      <c r="B5071" s="37"/>
    </row>
    <row r="5072" spans="1:2" x14ac:dyDescent="0.25">
      <c r="A5072" s="37"/>
      <c r="B5072" s="37"/>
    </row>
    <row r="5073" spans="1:2" x14ac:dyDescent="0.25">
      <c r="A5073" s="37"/>
      <c r="B5073" s="37"/>
    </row>
    <row r="5074" spans="1:2" x14ac:dyDescent="0.25">
      <c r="A5074" s="37"/>
      <c r="B5074" s="37"/>
    </row>
    <row r="5075" spans="1:2" x14ac:dyDescent="0.25">
      <c r="A5075" s="37"/>
      <c r="B5075" s="37"/>
    </row>
    <row r="5076" spans="1:2" x14ac:dyDescent="0.25">
      <c r="A5076" s="37"/>
      <c r="B5076" s="37"/>
    </row>
    <row r="5077" spans="1:2" x14ac:dyDescent="0.25">
      <c r="A5077" s="37"/>
      <c r="B5077" s="37"/>
    </row>
    <row r="5078" spans="1:2" x14ac:dyDescent="0.25">
      <c r="A5078" s="37"/>
      <c r="B5078" s="37"/>
    </row>
    <row r="5079" spans="1:2" x14ac:dyDescent="0.25">
      <c r="A5079" s="37"/>
      <c r="B5079" s="37"/>
    </row>
    <row r="5080" spans="1:2" x14ac:dyDescent="0.25">
      <c r="A5080" s="37"/>
      <c r="B5080" s="37"/>
    </row>
    <row r="5081" spans="1:2" x14ac:dyDescent="0.25">
      <c r="A5081" s="37"/>
      <c r="B5081" s="37"/>
    </row>
    <row r="5082" spans="1:2" x14ac:dyDescent="0.25">
      <c r="A5082" s="37"/>
      <c r="B5082" s="37"/>
    </row>
    <row r="5083" spans="1:2" x14ac:dyDescent="0.25">
      <c r="A5083" s="37"/>
      <c r="B5083" s="37"/>
    </row>
    <row r="5084" spans="1:2" x14ac:dyDescent="0.25">
      <c r="A5084" s="37"/>
      <c r="B5084" s="37"/>
    </row>
    <row r="5085" spans="1:2" x14ac:dyDescent="0.25">
      <c r="A5085" s="37"/>
      <c r="B5085" s="37"/>
    </row>
    <row r="5086" spans="1:2" x14ac:dyDescent="0.25">
      <c r="A5086" s="37"/>
      <c r="B5086" s="37"/>
    </row>
    <row r="5087" spans="1:2" x14ac:dyDescent="0.25">
      <c r="A5087" s="37"/>
      <c r="B5087" s="37"/>
    </row>
    <row r="5088" spans="1:2" x14ac:dyDescent="0.25">
      <c r="A5088" s="37"/>
      <c r="B5088" s="37"/>
    </row>
    <row r="5089" spans="1:2" x14ac:dyDescent="0.25">
      <c r="A5089" s="37"/>
      <c r="B5089" s="37"/>
    </row>
    <row r="5090" spans="1:2" x14ac:dyDescent="0.25">
      <c r="A5090" s="37"/>
      <c r="B5090" s="37"/>
    </row>
    <row r="5091" spans="1:2" x14ac:dyDescent="0.25">
      <c r="A5091" s="37"/>
      <c r="B5091" s="37"/>
    </row>
    <row r="5092" spans="1:2" x14ac:dyDescent="0.25">
      <c r="A5092" s="37"/>
      <c r="B5092" s="37"/>
    </row>
    <row r="5093" spans="1:2" x14ac:dyDescent="0.25">
      <c r="A5093" s="37"/>
      <c r="B5093" s="37"/>
    </row>
    <row r="5094" spans="1:2" x14ac:dyDescent="0.25">
      <c r="A5094" s="37"/>
      <c r="B5094" s="37"/>
    </row>
    <row r="5095" spans="1:2" x14ac:dyDescent="0.25">
      <c r="A5095" s="37"/>
      <c r="B5095" s="37"/>
    </row>
    <row r="5096" spans="1:2" x14ac:dyDescent="0.25">
      <c r="A5096" s="37"/>
      <c r="B5096" s="37"/>
    </row>
    <row r="5097" spans="1:2" x14ac:dyDescent="0.25">
      <c r="A5097" s="37"/>
      <c r="B5097" s="37"/>
    </row>
    <row r="5098" spans="1:2" x14ac:dyDescent="0.25">
      <c r="A5098" s="37"/>
      <c r="B5098" s="37"/>
    </row>
    <row r="5099" spans="1:2" x14ac:dyDescent="0.25">
      <c r="A5099" s="37"/>
      <c r="B5099" s="37"/>
    </row>
    <row r="5100" spans="1:2" x14ac:dyDescent="0.25">
      <c r="A5100" s="37"/>
      <c r="B5100" s="37"/>
    </row>
    <row r="5101" spans="1:2" x14ac:dyDescent="0.25">
      <c r="A5101" s="37"/>
      <c r="B5101" s="37"/>
    </row>
    <row r="5102" spans="1:2" x14ac:dyDescent="0.25">
      <c r="A5102" s="37"/>
      <c r="B5102" s="37"/>
    </row>
    <row r="5103" spans="1:2" x14ac:dyDescent="0.25">
      <c r="A5103" s="37"/>
      <c r="B5103" s="37"/>
    </row>
    <row r="5104" spans="1:2" x14ac:dyDescent="0.25">
      <c r="A5104" s="37"/>
      <c r="B5104" s="37"/>
    </row>
    <row r="5105" spans="1:2" x14ac:dyDescent="0.25">
      <c r="A5105" s="37"/>
      <c r="B5105" s="37"/>
    </row>
    <row r="5106" spans="1:2" x14ac:dyDescent="0.25">
      <c r="A5106" s="37"/>
      <c r="B5106" s="37"/>
    </row>
    <row r="5107" spans="1:2" x14ac:dyDescent="0.25">
      <c r="A5107" s="37"/>
      <c r="B5107" s="37"/>
    </row>
    <row r="5108" spans="1:2" x14ac:dyDescent="0.25">
      <c r="A5108" s="37"/>
      <c r="B5108" s="37"/>
    </row>
    <row r="5109" spans="1:2" x14ac:dyDescent="0.25">
      <c r="A5109" s="37"/>
      <c r="B5109" s="37"/>
    </row>
    <row r="5110" spans="1:2" x14ac:dyDescent="0.25">
      <c r="A5110" s="37"/>
      <c r="B5110" s="37"/>
    </row>
    <row r="5111" spans="1:2" x14ac:dyDescent="0.25">
      <c r="A5111" s="37"/>
      <c r="B5111" s="37"/>
    </row>
    <row r="5112" spans="1:2" x14ac:dyDescent="0.25">
      <c r="A5112" s="37"/>
      <c r="B5112" s="37"/>
    </row>
    <row r="5113" spans="1:2" x14ac:dyDescent="0.25">
      <c r="A5113" s="37"/>
      <c r="B5113" s="37"/>
    </row>
    <row r="5114" spans="1:2" x14ac:dyDescent="0.25">
      <c r="A5114" s="37"/>
      <c r="B5114" s="37"/>
    </row>
    <row r="5115" spans="1:2" x14ac:dyDescent="0.25">
      <c r="A5115" s="37"/>
      <c r="B5115" s="37"/>
    </row>
    <row r="5116" spans="1:2" x14ac:dyDescent="0.25">
      <c r="A5116" s="37"/>
      <c r="B5116" s="37"/>
    </row>
    <row r="5117" spans="1:2" x14ac:dyDescent="0.25">
      <c r="A5117" s="37"/>
      <c r="B5117" s="37"/>
    </row>
    <row r="5118" spans="1:2" x14ac:dyDescent="0.25">
      <c r="A5118" s="37"/>
      <c r="B5118" s="37"/>
    </row>
    <row r="5119" spans="1:2" x14ac:dyDescent="0.25">
      <c r="A5119" s="37"/>
      <c r="B5119" s="37"/>
    </row>
    <row r="5120" spans="1:2" x14ac:dyDescent="0.25">
      <c r="A5120" s="37"/>
      <c r="B5120" s="37"/>
    </row>
    <row r="5121" spans="1:2" x14ac:dyDescent="0.25">
      <c r="A5121" s="37"/>
      <c r="B5121" s="37"/>
    </row>
    <row r="5122" spans="1:2" x14ac:dyDescent="0.25">
      <c r="A5122" s="37"/>
      <c r="B5122" s="37"/>
    </row>
    <row r="5123" spans="1:2" x14ac:dyDescent="0.25">
      <c r="A5123" s="37"/>
      <c r="B5123" s="37"/>
    </row>
    <row r="5124" spans="1:2" x14ac:dyDescent="0.25">
      <c r="A5124" s="37"/>
      <c r="B5124" s="37"/>
    </row>
    <row r="5125" spans="1:2" x14ac:dyDescent="0.25">
      <c r="A5125" s="37"/>
      <c r="B5125" s="37"/>
    </row>
    <row r="5126" spans="1:2" x14ac:dyDescent="0.25">
      <c r="A5126" s="37"/>
      <c r="B5126" s="37"/>
    </row>
    <row r="5127" spans="1:2" x14ac:dyDescent="0.25">
      <c r="A5127" s="37"/>
      <c r="B5127" s="37"/>
    </row>
    <row r="5128" spans="1:2" x14ac:dyDescent="0.25">
      <c r="A5128" s="37"/>
      <c r="B5128" s="37"/>
    </row>
    <row r="5129" spans="1:2" x14ac:dyDescent="0.25">
      <c r="A5129" s="37"/>
      <c r="B5129" s="37"/>
    </row>
    <row r="5130" spans="1:2" x14ac:dyDescent="0.25">
      <c r="A5130" s="37"/>
      <c r="B5130" s="37"/>
    </row>
    <row r="5131" spans="1:2" x14ac:dyDescent="0.25">
      <c r="A5131" s="37"/>
      <c r="B5131" s="37"/>
    </row>
    <row r="5132" spans="1:2" x14ac:dyDescent="0.25">
      <c r="A5132" s="37"/>
      <c r="B5132" s="37"/>
    </row>
    <row r="5133" spans="1:2" x14ac:dyDescent="0.25">
      <c r="A5133" s="37"/>
      <c r="B5133" s="37"/>
    </row>
    <row r="5134" spans="1:2" x14ac:dyDescent="0.25">
      <c r="A5134" s="37"/>
      <c r="B5134" s="37"/>
    </row>
    <row r="5135" spans="1:2" x14ac:dyDescent="0.25">
      <c r="A5135" s="37"/>
      <c r="B5135" s="37"/>
    </row>
    <row r="5136" spans="1:2" x14ac:dyDescent="0.25">
      <c r="A5136" s="37"/>
      <c r="B5136" s="37"/>
    </row>
    <row r="5137" spans="1:2" x14ac:dyDescent="0.25">
      <c r="A5137" s="37"/>
      <c r="B5137" s="37"/>
    </row>
    <row r="5138" spans="1:2" x14ac:dyDescent="0.25">
      <c r="A5138" s="37"/>
      <c r="B5138" s="37"/>
    </row>
    <row r="5139" spans="1:2" x14ac:dyDescent="0.25">
      <c r="A5139" s="37"/>
      <c r="B5139" s="37"/>
    </row>
    <row r="5140" spans="1:2" x14ac:dyDescent="0.25">
      <c r="A5140" s="37"/>
      <c r="B5140" s="37"/>
    </row>
    <row r="5141" spans="1:2" x14ac:dyDescent="0.25">
      <c r="A5141" s="37"/>
      <c r="B5141" s="37"/>
    </row>
    <row r="5142" spans="1:2" x14ac:dyDescent="0.25">
      <c r="A5142" s="37"/>
      <c r="B5142" s="37"/>
    </row>
    <row r="5143" spans="1:2" x14ac:dyDescent="0.25">
      <c r="A5143" s="37"/>
      <c r="B5143" s="37"/>
    </row>
    <row r="5144" spans="1:2" x14ac:dyDescent="0.25">
      <c r="A5144" s="37"/>
      <c r="B5144" s="37"/>
    </row>
    <row r="5145" spans="1:2" x14ac:dyDescent="0.25">
      <c r="A5145" s="37"/>
      <c r="B5145" s="37"/>
    </row>
    <row r="5146" spans="1:2" x14ac:dyDescent="0.25">
      <c r="A5146" s="37"/>
      <c r="B5146" s="37"/>
    </row>
    <row r="5147" spans="1:2" x14ac:dyDescent="0.25">
      <c r="A5147" s="37"/>
      <c r="B5147" s="37"/>
    </row>
    <row r="5148" spans="1:2" x14ac:dyDescent="0.25">
      <c r="A5148" s="37"/>
      <c r="B5148" s="37"/>
    </row>
    <row r="5149" spans="1:2" x14ac:dyDescent="0.25">
      <c r="A5149" s="37"/>
      <c r="B5149" s="37"/>
    </row>
    <row r="5150" spans="1:2" x14ac:dyDescent="0.25">
      <c r="A5150" s="37"/>
      <c r="B5150" s="37"/>
    </row>
    <row r="5151" spans="1:2" x14ac:dyDescent="0.25">
      <c r="A5151" s="37"/>
      <c r="B5151" s="37"/>
    </row>
    <row r="5152" spans="1:2" x14ac:dyDescent="0.25">
      <c r="A5152" s="37"/>
      <c r="B5152" s="37"/>
    </row>
    <row r="5153" spans="1:2" x14ac:dyDescent="0.25">
      <c r="A5153" s="37"/>
      <c r="B5153" s="37"/>
    </row>
    <row r="5154" spans="1:2" x14ac:dyDescent="0.25">
      <c r="A5154" s="37"/>
      <c r="B5154" s="37"/>
    </row>
    <row r="5155" spans="1:2" x14ac:dyDescent="0.25">
      <c r="A5155" s="37"/>
      <c r="B5155" s="37"/>
    </row>
    <row r="5156" spans="1:2" x14ac:dyDescent="0.25">
      <c r="A5156" s="37"/>
      <c r="B5156" s="37"/>
    </row>
    <row r="5157" spans="1:2" x14ac:dyDescent="0.25">
      <c r="A5157" s="37"/>
      <c r="B5157" s="37"/>
    </row>
    <row r="5158" spans="1:2" x14ac:dyDescent="0.25">
      <c r="A5158" s="37"/>
      <c r="B5158" s="37"/>
    </row>
    <row r="5159" spans="1:2" x14ac:dyDescent="0.25">
      <c r="A5159" s="37"/>
      <c r="B5159" s="37"/>
    </row>
    <row r="5160" spans="1:2" x14ac:dyDescent="0.25">
      <c r="A5160" s="37"/>
      <c r="B5160" s="37"/>
    </row>
    <row r="5161" spans="1:2" x14ac:dyDescent="0.25">
      <c r="A5161" s="37"/>
      <c r="B5161" s="37"/>
    </row>
    <row r="5162" spans="1:2" x14ac:dyDescent="0.25">
      <c r="A5162" s="37"/>
      <c r="B5162" s="37"/>
    </row>
    <row r="5163" spans="1:2" x14ac:dyDescent="0.25">
      <c r="A5163" s="37"/>
      <c r="B5163" s="37"/>
    </row>
    <row r="5164" spans="1:2" x14ac:dyDescent="0.25">
      <c r="A5164" s="37"/>
      <c r="B5164" s="37"/>
    </row>
    <row r="5165" spans="1:2" x14ac:dyDescent="0.25">
      <c r="A5165" s="37"/>
      <c r="B5165" s="37"/>
    </row>
    <row r="5166" spans="1:2" x14ac:dyDescent="0.25">
      <c r="A5166" s="37"/>
      <c r="B5166" s="37"/>
    </row>
    <row r="5167" spans="1:2" x14ac:dyDescent="0.25">
      <c r="A5167" s="37"/>
      <c r="B5167" s="37"/>
    </row>
    <row r="5168" spans="1:2" x14ac:dyDescent="0.25">
      <c r="A5168" s="37"/>
      <c r="B5168" s="37"/>
    </row>
    <row r="5169" spans="1:2" x14ac:dyDescent="0.25">
      <c r="A5169" s="37"/>
      <c r="B5169" s="37"/>
    </row>
    <row r="5170" spans="1:2" x14ac:dyDescent="0.25">
      <c r="A5170" s="37"/>
      <c r="B5170" s="37"/>
    </row>
    <row r="5171" spans="1:2" x14ac:dyDescent="0.25">
      <c r="A5171" s="37"/>
      <c r="B5171" s="37"/>
    </row>
    <row r="5172" spans="1:2" x14ac:dyDescent="0.25">
      <c r="A5172" s="37"/>
      <c r="B5172" s="37"/>
    </row>
    <row r="5173" spans="1:2" x14ac:dyDescent="0.25">
      <c r="A5173" s="37"/>
      <c r="B5173" s="37"/>
    </row>
    <row r="5174" spans="1:2" x14ac:dyDescent="0.25">
      <c r="A5174" s="37"/>
      <c r="B5174" s="37"/>
    </row>
    <row r="5175" spans="1:2" x14ac:dyDescent="0.25">
      <c r="A5175" s="37"/>
      <c r="B5175" s="37"/>
    </row>
    <row r="5176" spans="1:2" x14ac:dyDescent="0.25">
      <c r="A5176" s="37"/>
      <c r="B5176" s="37"/>
    </row>
    <row r="5177" spans="1:2" x14ac:dyDescent="0.25">
      <c r="A5177" s="37"/>
      <c r="B5177" s="37"/>
    </row>
    <row r="5178" spans="1:2" x14ac:dyDescent="0.25">
      <c r="A5178" s="37"/>
      <c r="B5178" s="37"/>
    </row>
    <row r="5179" spans="1:2" x14ac:dyDescent="0.25">
      <c r="A5179" s="37"/>
      <c r="B5179" s="37"/>
    </row>
    <row r="5180" spans="1:2" x14ac:dyDescent="0.25">
      <c r="A5180" s="37"/>
      <c r="B5180" s="37"/>
    </row>
    <row r="5181" spans="1:2" x14ac:dyDescent="0.25">
      <c r="A5181" s="37"/>
      <c r="B5181" s="37"/>
    </row>
    <row r="5182" spans="1:2" x14ac:dyDescent="0.25">
      <c r="A5182" s="37"/>
      <c r="B5182" s="37"/>
    </row>
    <row r="5183" spans="1:2" x14ac:dyDescent="0.25">
      <c r="A5183" s="37"/>
      <c r="B5183" s="37"/>
    </row>
    <row r="5184" spans="1:2" x14ac:dyDescent="0.25">
      <c r="A5184" s="37"/>
      <c r="B5184" s="37"/>
    </row>
    <row r="5185" spans="1:2" x14ac:dyDescent="0.25">
      <c r="A5185" s="37"/>
      <c r="B5185" s="37"/>
    </row>
    <row r="5186" spans="1:2" x14ac:dyDescent="0.25">
      <c r="A5186" s="37"/>
      <c r="B5186" s="37"/>
    </row>
    <row r="5187" spans="1:2" x14ac:dyDescent="0.25">
      <c r="A5187" s="37"/>
      <c r="B5187" s="37"/>
    </row>
    <row r="5188" spans="1:2" x14ac:dyDescent="0.25">
      <c r="A5188" s="37"/>
      <c r="B5188" s="37"/>
    </row>
    <row r="5189" spans="1:2" x14ac:dyDescent="0.25">
      <c r="A5189" s="37"/>
      <c r="B5189" s="37"/>
    </row>
    <row r="5190" spans="1:2" x14ac:dyDescent="0.25">
      <c r="A5190" s="37"/>
      <c r="B5190" s="37"/>
    </row>
    <row r="5191" spans="1:2" x14ac:dyDescent="0.25">
      <c r="A5191" s="37"/>
      <c r="B5191" s="37"/>
    </row>
    <row r="5192" spans="1:2" x14ac:dyDescent="0.25">
      <c r="A5192" s="37"/>
      <c r="B5192" s="37"/>
    </row>
    <row r="5193" spans="1:2" x14ac:dyDescent="0.25">
      <c r="A5193" s="37"/>
      <c r="B5193" s="37"/>
    </row>
    <row r="5194" spans="1:2" x14ac:dyDescent="0.25">
      <c r="A5194" s="37"/>
      <c r="B5194" s="37"/>
    </row>
    <row r="5195" spans="1:2" x14ac:dyDescent="0.25">
      <c r="A5195" s="37"/>
      <c r="B5195" s="37"/>
    </row>
    <row r="5196" spans="1:2" x14ac:dyDescent="0.25">
      <c r="A5196" s="37"/>
      <c r="B5196" s="37"/>
    </row>
    <row r="5197" spans="1:2" x14ac:dyDescent="0.25">
      <c r="A5197" s="37"/>
      <c r="B5197" s="37"/>
    </row>
    <row r="5198" spans="1:2" x14ac:dyDescent="0.25">
      <c r="A5198" s="37"/>
      <c r="B5198" s="37"/>
    </row>
    <row r="5199" spans="1:2" x14ac:dyDescent="0.25">
      <c r="A5199" s="37"/>
      <c r="B5199" s="37"/>
    </row>
    <row r="5200" spans="1:2" x14ac:dyDescent="0.25">
      <c r="A5200" s="37"/>
      <c r="B5200" s="37"/>
    </row>
    <row r="5201" spans="1:2" x14ac:dyDescent="0.25">
      <c r="A5201" s="37"/>
      <c r="B5201" s="37"/>
    </row>
    <row r="5202" spans="1:2" x14ac:dyDescent="0.25">
      <c r="A5202" s="37"/>
      <c r="B5202" s="37"/>
    </row>
    <row r="5203" spans="1:2" x14ac:dyDescent="0.25">
      <c r="A5203" s="37"/>
      <c r="B5203" s="37"/>
    </row>
    <row r="5204" spans="1:2" x14ac:dyDescent="0.25">
      <c r="A5204" s="37"/>
      <c r="B5204" s="37"/>
    </row>
    <row r="5205" spans="1:2" x14ac:dyDescent="0.25">
      <c r="A5205" s="37"/>
      <c r="B5205" s="37"/>
    </row>
    <row r="5206" spans="1:2" x14ac:dyDescent="0.25">
      <c r="A5206" s="37"/>
      <c r="B5206" s="37"/>
    </row>
    <row r="5207" spans="1:2" x14ac:dyDescent="0.25">
      <c r="A5207" s="37"/>
      <c r="B5207" s="37"/>
    </row>
    <row r="5208" spans="1:2" x14ac:dyDescent="0.25">
      <c r="A5208" s="37"/>
      <c r="B5208" s="37"/>
    </row>
    <row r="5209" spans="1:2" x14ac:dyDescent="0.25">
      <c r="A5209" s="37"/>
      <c r="B5209" s="37"/>
    </row>
    <row r="5210" spans="1:2" x14ac:dyDescent="0.25">
      <c r="A5210" s="37"/>
      <c r="B5210" s="37"/>
    </row>
    <row r="5211" spans="1:2" x14ac:dyDescent="0.25">
      <c r="A5211" s="37"/>
      <c r="B5211" s="37"/>
    </row>
    <row r="5212" spans="1:2" x14ac:dyDescent="0.25">
      <c r="A5212" s="37"/>
      <c r="B5212" s="37"/>
    </row>
    <row r="5213" spans="1:2" x14ac:dyDescent="0.25">
      <c r="A5213" s="37"/>
      <c r="B5213" s="37"/>
    </row>
    <row r="5214" spans="1:2" x14ac:dyDescent="0.25">
      <c r="A5214" s="37"/>
      <c r="B5214" s="37"/>
    </row>
    <row r="5215" spans="1:2" x14ac:dyDescent="0.25">
      <c r="A5215" s="37"/>
      <c r="B5215" s="37"/>
    </row>
    <row r="5216" spans="1:2" x14ac:dyDescent="0.25">
      <c r="A5216" s="37"/>
      <c r="B5216" s="37"/>
    </row>
    <row r="5217" spans="1:2" x14ac:dyDescent="0.25">
      <c r="A5217" s="37"/>
      <c r="B5217" s="37"/>
    </row>
    <row r="5218" spans="1:2" x14ac:dyDescent="0.25">
      <c r="A5218" s="37"/>
      <c r="B5218" s="37"/>
    </row>
    <row r="5219" spans="1:2" x14ac:dyDescent="0.25">
      <c r="A5219" s="37"/>
      <c r="B5219" s="37"/>
    </row>
    <row r="5220" spans="1:2" x14ac:dyDescent="0.25">
      <c r="A5220" s="37"/>
      <c r="B5220" s="37"/>
    </row>
    <row r="5221" spans="1:2" x14ac:dyDescent="0.25">
      <c r="A5221" s="37"/>
      <c r="B5221" s="37"/>
    </row>
    <row r="5222" spans="1:2" x14ac:dyDescent="0.25">
      <c r="A5222" s="37"/>
      <c r="B5222" s="37"/>
    </row>
    <row r="5223" spans="1:2" x14ac:dyDescent="0.25">
      <c r="A5223" s="37"/>
      <c r="B5223" s="37"/>
    </row>
    <row r="5224" spans="1:2" x14ac:dyDescent="0.25">
      <c r="A5224" s="37"/>
      <c r="B5224" s="37"/>
    </row>
    <row r="5225" spans="1:2" x14ac:dyDescent="0.25">
      <c r="A5225" s="37"/>
      <c r="B5225" s="37"/>
    </row>
    <row r="5226" spans="1:2" x14ac:dyDescent="0.25">
      <c r="A5226" s="37"/>
      <c r="B5226" s="37"/>
    </row>
    <row r="5227" spans="1:2" x14ac:dyDescent="0.25">
      <c r="A5227" s="37"/>
      <c r="B5227" s="37"/>
    </row>
    <row r="5228" spans="1:2" x14ac:dyDescent="0.25">
      <c r="A5228" s="37"/>
      <c r="B5228" s="37"/>
    </row>
    <row r="5229" spans="1:2" x14ac:dyDescent="0.25">
      <c r="A5229" s="37"/>
      <c r="B5229" s="37"/>
    </row>
    <row r="5230" spans="1:2" x14ac:dyDescent="0.25">
      <c r="A5230" s="37"/>
      <c r="B5230" s="37"/>
    </row>
    <row r="5231" spans="1:2" x14ac:dyDescent="0.25">
      <c r="A5231" s="37"/>
      <c r="B5231" s="37"/>
    </row>
    <row r="5232" spans="1:2" x14ac:dyDescent="0.25">
      <c r="A5232" s="37"/>
      <c r="B5232" s="37"/>
    </row>
    <row r="5233" spans="1:2" x14ac:dyDescent="0.25">
      <c r="A5233" s="37"/>
      <c r="B5233" s="37"/>
    </row>
    <row r="5234" spans="1:2" x14ac:dyDescent="0.25">
      <c r="A5234" s="37"/>
      <c r="B5234" s="37"/>
    </row>
    <row r="5235" spans="1:2" x14ac:dyDescent="0.25">
      <c r="A5235" s="37"/>
      <c r="B5235" s="37"/>
    </row>
    <row r="5236" spans="1:2" x14ac:dyDescent="0.25">
      <c r="A5236" s="37"/>
      <c r="B5236" s="37"/>
    </row>
    <row r="5237" spans="1:2" x14ac:dyDescent="0.25">
      <c r="A5237" s="37"/>
      <c r="B5237" s="37"/>
    </row>
    <row r="5238" spans="1:2" x14ac:dyDescent="0.25">
      <c r="A5238" s="37"/>
      <c r="B5238" s="37"/>
    </row>
    <row r="5239" spans="1:2" x14ac:dyDescent="0.25">
      <c r="A5239" s="37"/>
      <c r="B5239" s="37"/>
    </row>
    <row r="5240" spans="1:2" x14ac:dyDescent="0.25">
      <c r="A5240" s="37"/>
      <c r="B5240" s="37"/>
    </row>
    <row r="5241" spans="1:2" x14ac:dyDescent="0.25">
      <c r="A5241" s="37"/>
      <c r="B5241" s="37"/>
    </row>
    <row r="5242" spans="1:2" x14ac:dyDescent="0.25">
      <c r="A5242" s="37"/>
      <c r="B5242" s="37"/>
    </row>
    <row r="5243" spans="1:2" x14ac:dyDescent="0.25">
      <c r="A5243" s="37"/>
      <c r="B5243" s="37"/>
    </row>
    <row r="5244" spans="1:2" x14ac:dyDescent="0.25">
      <c r="A5244" s="37"/>
      <c r="B5244" s="37"/>
    </row>
    <row r="5245" spans="1:2" x14ac:dyDescent="0.25">
      <c r="A5245" s="37"/>
      <c r="B5245" s="37"/>
    </row>
    <row r="5246" spans="1:2" x14ac:dyDescent="0.25">
      <c r="A5246" s="37"/>
      <c r="B5246" s="37"/>
    </row>
    <row r="5247" spans="1:2" x14ac:dyDescent="0.25">
      <c r="A5247" s="37"/>
      <c r="B5247" s="37"/>
    </row>
    <row r="5248" spans="1:2" x14ac:dyDescent="0.25">
      <c r="A5248" s="37"/>
      <c r="B5248" s="37"/>
    </row>
    <row r="5249" spans="1:2" x14ac:dyDescent="0.25">
      <c r="A5249" s="37"/>
      <c r="B5249" s="37"/>
    </row>
    <row r="5250" spans="1:2" x14ac:dyDescent="0.25">
      <c r="A5250" s="37"/>
      <c r="B5250" s="37"/>
    </row>
    <row r="5251" spans="1:2" x14ac:dyDescent="0.25">
      <c r="A5251" s="37"/>
      <c r="B5251" s="37"/>
    </row>
    <row r="5252" spans="1:2" x14ac:dyDescent="0.25">
      <c r="A5252" s="37"/>
      <c r="B5252" s="37"/>
    </row>
    <row r="5253" spans="1:2" x14ac:dyDescent="0.25">
      <c r="A5253" s="37"/>
      <c r="B5253" s="37"/>
    </row>
    <row r="5254" spans="1:2" x14ac:dyDescent="0.25">
      <c r="A5254" s="37"/>
      <c r="B5254" s="37"/>
    </row>
    <row r="5255" spans="1:2" x14ac:dyDescent="0.25">
      <c r="A5255" s="37"/>
      <c r="B5255" s="37"/>
    </row>
    <row r="5256" spans="1:2" x14ac:dyDescent="0.25">
      <c r="A5256" s="37"/>
      <c r="B5256" s="37"/>
    </row>
    <row r="5257" spans="1:2" x14ac:dyDescent="0.25">
      <c r="A5257" s="37"/>
      <c r="B5257" s="37"/>
    </row>
    <row r="5258" spans="1:2" x14ac:dyDescent="0.25">
      <c r="A5258" s="37"/>
      <c r="B5258" s="37"/>
    </row>
    <row r="5259" spans="1:2" x14ac:dyDescent="0.25">
      <c r="A5259" s="37"/>
      <c r="B5259" s="37"/>
    </row>
    <row r="5260" spans="1:2" x14ac:dyDescent="0.25">
      <c r="A5260" s="37"/>
      <c r="B5260" s="37"/>
    </row>
    <row r="5261" spans="1:2" x14ac:dyDescent="0.25">
      <c r="A5261" s="37"/>
      <c r="B5261" s="37"/>
    </row>
    <row r="5262" spans="1:2" x14ac:dyDescent="0.25">
      <c r="A5262" s="37"/>
      <c r="B5262" s="37"/>
    </row>
    <row r="5263" spans="1:2" x14ac:dyDescent="0.25">
      <c r="A5263" s="37"/>
      <c r="B5263" s="37"/>
    </row>
    <row r="5264" spans="1:2" x14ac:dyDescent="0.25">
      <c r="A5264" s="37"/>
      <c r="B5264" s="37"/>
    </row>
    <row r="5265" spans="1:2" x14ac:dyDescent="0.25">
      <c r="A5265" s="37"/>
      <c r="B5265" s="37"/>
    </row>
    <row r="5266" spans="1:2" x14ac:dyDescent="0.25">
      <c r="A5266" s="37"/>
      <c r="B5266" s="37"/>
    </row>
    <row r="5267" spans="1:2" x14ac:dyDescent="0.25">
      <c r="A5267" s="37"/>
      <c r="B5267" s="37"/>
    </row>
    <row r="5268" spans="1:2" x14ac:dyDescent="0.25">
      <c r="A5268" s="37"/>
      <c r="B5268" s="37"/>
    </row>
    <row r="5269" spans="1:2" x14ac:dyDescent="0.25">
      <c r="A5269" s="37"/>
      <c r="B5269" s="37"/>
    </row>
    <row r="5270" spans="1:2" x14ac:dyDescent="0.25">
      <c r="A5270" s="37"/>
      <c r="B5270" s="37"/>
    </row>
    <row r="5271" spans="1:2" x14ac:dyDescent="0.25">
      <c r="A5271" s="37"/>
      <c r="B5271" s="37"/>
    </row>
    <row r="5272" spans="1:2" x14ac:dyDescent="0.25">
      <c r="A5272" s="37"/>
      <c r="B5272" s="37"/>
    </row>
    <row r="5273" spans="1:2" x14ac:dyDescent="0.25">
      <c r="A5273" s="37"/>
      <c r="B5273" s="37"/>
    </row>
    <row r="5274" spans="1:2" x14ac:dyDescent="0.25">
      <c r="A5274" s="37"/>
      <c r="B5274" s="37"/>
    </row>
    <row r="5275" spans="1:2" x14ac:dyDescent="0.25">
      <c r="A5275" s="37"/>
      <c r="B5275" s="37"/>
    </row>
    <row r="5276" spans="1:2" x14ac:dyDescent="0.25">
      <c r="A5276" s="37"/>
      <c r="B5276" s="37"/>
    </row>
    <row r="5277" spans="1:2" x14ac:dyDescent="0.25">
      <c r="A5277" s="37"/>
      <c r="B5277" s="37"/>
    </row>
    <row r="5278" spans="1:2" x14ac:dyDescent="0.25">
      <c r="A5278" s="37"/>
      <c r="B5278" s="37"/>
    </row>
    <row r="5279" spans="1:2" x14ac:dyDescent="0.25">
      <c r="A5279" s="37"/>
      <c r="B5279" s="37"/>
    </row>
    <row r="5280" spans="1:2" x14ac:dyDescent="0.25">
      <c r="A5280" s="37"/>
      <c r="B5280" s="37"/>
    </row>
    <row r="5281" spans="1:2" x14ac:dyDescent="0.25">
      <c r="A5281" s="37"/>
      <c r="B5281" s="37"/>
    </row>
    <row r="5282" spans="1:2" x14ac:dyDescent="0.25">
      <c r="A5282" s="37"/>
      <c r="B5282" s="37"/>
    </row>
    <row r="5283" spans="1:2" x14ac:dyDescent="0.25">
      <c r="A5283" s="37"/>
      <c r="B5283" s="37"/>
    </row>
    <row r="5284" spans="1:2" x14ac:dyDescent="0.25">
      <c r="A5284" s="37"/>
      <c r="B5284" s="37"/>
    </row>
    <row r="5285" spans="1:2" x14ac:dyDescent="0.25">
      <c r="A5285" s="37"/>
      <c r="B5285" s="37"/>
    </row>
    <row r="5286" spans="1:2" x14ac:dyDescent="0.25">
      <c r="A5286" s="37"/>
      <c r="B5286" s="37"/>
    </row>
    <row r="5287" spans="1:2" x14ac:dyDescent="0.25">
      <c r="A5287" s="37"/>
      <c r="B5287" s="37"/>
    </row>
    <row r="5288" spans="1:2" x14ac:dyDescent="0.25">
      <c r="A5288" s="37"/>
      <c r="B5288" s="37"/>
    </row>
    <row r="5289" spans="1:2" x14ac:dyDescent="0.25">
      <c r="A5289" s="37"/>
      <c r="B5289" s="37"/>
    </row>
    <row r="5290" spans="1:2" x14ac:dyDescent="0.25">
      <c r="A5290" s="37"/>
      <c r="B5290" s="37"/>
    </row>
    <row r="5291" spans="1:2" x14ac:dyDescent="0.25">
      <c r="A5291" s="37"/>
      <c r="B5291" s="37"/>
    </row>
    <row r="5292" spans="1:2" x14ac:dyDescent="0.25">
      <c r="A5292" s="37"/>
      <c r="B5292" s="37"/>
    </row>
    <row r="5293" spans="1:2" x14ac:dyDescent="0.25">
      <c r="A5293" s="37"/>
      <c r="B5293" s="37"/>
    </row>
    <row r="5294" spans="1:2" x14ac:dyDescent="0.25">
      <c r="A5294" s="37"/>
      <c r="B5294" s="37"/>
    </row>
    <row r="5295" spans="1:2" x14ac:dyDescent="0.25">
      <c r="A5295" s="37"/>
      <c r="B5295" s="37"/>
    </row>
    <row r="5296" spans="1:2" x14ac:dyDescent="0.25">
      <c r="A5296" s="37"/>
      <c r="B5296" s="37"/>
    </row>
    <row r="5297" spans="1:2" x14ac:dyDescent="0.25">
      <c r="A5297" s="37"/>
      <c r="B5297" s="37"/>
    </row>
    <row r="5298" spans="1:2" x14ac:dyDescent="0.25">
      <c r="A5298" s="37"/>
      <c r="B5298" s="37"/>
    </row>
    <row r="5299" spans="1:2" x14ac:dyDescent="0.25">
      <c r="A5299" s="37"/>
      <c r="B5299" s="37"/>
    </row>
    <row r="5300" spans="1:2" x14ac:dyDescent="0.25">
      <c r="A5300" s="37"/>
      <c r="B5300" s="37"/>
    </row>
    <row r="5301" spans="1:2" x14ac:dyDescent="0.25">
      <c r="A5301" s="37"/>
      <c r="B5301" s="37"/>
    </row>
    <row r="5302" spans="1:2" x14ac:dyDescent="0.25">
      <c r="A5302" s="37"/>
      <c r="B5302" s="37"/>
    </row>
    <row r="5303" spans="1:2" x14ac:dyDescent="0.25">
      <c r="A5303" s="37"/>
      <c r="B5303" s="37"/>
    </row>
    <row r="5304" spans="1:2" x14ac:dyDescent="0.25">
      <c r="A5304" s="37"/>
      <c r="B5304" s="37"/>
    </row>
    <row r="5305" spans="1:2" x14ac:dyDescent="0.25">
      <c r="A5305" s="37"/>
      <c r="B5305" s="37"/>
    </row>
    <row r="5306" spans="1:2" x14ac:dyDescent="0.25">
      <c r="A5306" s="37"/>
      <c r="B5306" s="37"/>
    </row>
    <row r="5307" spans="1:2" x14ac:dyDescent="0.25">
      <c r="A5307" s="37"/>
      <c r="B5307" s="37"/>
    </row>
    <row r="5308" spans="1:2" x14ac:dyDescent="0.25">
      <c r="A5308" s="37"/>
      <c r="B5308" s="37"/>
    </row>
    <row r="5309" spans="1:2" x14ac:dyDescent="0.25">
      <c r="A5309" s="37"/>
      <c r="B5309" s="37"/>
    </row>
    <row r="5310" spans="1:2" x14ac:dyDescent="0.25">
      <c r="A5310" s="37"/>
      <c r="B5310" s="37"/>
    </row>
    <row r="5311" spans="1:2" x14ac:dyDescent="0.25">
      <c r="A5311" s="37"/>
      <c r="B5311" s="37"/>
    </row>
    <row r="5312" spans="1:2" x14ac:dyDescent="0.25">
      <c r="A5312" s="37"/>
      <c r="B5312" s="37"/>
    </row>
    <row r="5313" spans="1:2" x14ac:dyDescent="0.25">
      <c r="A5313" s="37"/>
      <c r="B5313" s="37"/>
    </row>
    <row r="5314" spans="1:2" x14ac:dyDescent="0.25">
      <c r="A5314" s="37"/>
      <c r="B5314" s="37"/>
    </row>
    <row r="5315" spans="1:2" x14ac:dyDescent="0.25">
      <c r="A5315" s="37"/>
      <c r="B5315" s="37"/>
    </row>
    <row r="5316" spans="1:2" x14ac:dyDescent="0.25">
      <c r="A5316" s="37"/>
      <c r="B5316" s="37"/>
    </row>
    <row r="5317" spans="1:2" x14ac:dyDescent="0.25">
      <c r="A5317" s="37"/>
      <c r="B5317" s="37"/>
    </row>
    <row r="5318" spans="1:2" x14ac:dyDescent="0.25">
      <c r="A5318" s="37"/>
      <c r="B5318" s="37"/>
    </row>
    <row r="5319" spans="1:2" x14ac:dyDescent="0.25">
      <c r="A5319" s="37"/>
      <c r="B5319" s="37"/>
    </row>
    <row r="5320" spans="1:2" x14ac:dyDescent="0.25">
      <c r="A5320" s="37"/>
      <c r="B5320" s="37"/>
    </row>
    <row r="5321" spans="1:2" x14ac:dyDescent="0.25">
      <c r="A5321" s="37"/>
      <c r="B5321" s="37"/>
    </row>
    <row r="5322" spans="1:2" x14ac:dyDescent="0.25">
      <c r="A5322" s="37"/>
      <c r="B5322" s="37"/>
    </row>
    <row r="5323" spans="1:2" x14ac:dyDescent="0.25">
      <c r="A5323" s="37"/>
      <c r="B5323" s="37"/>
    </row>
    <row r="5324" spans="1:2" x14ac:dyDescent="0.25">
      <c r="A5324" s="37"/>
      <c r="B5324" s="37"/>
    </row>
    <row r="5325" spans="1:2" x14ac:dyDescent="0.25">
      <c r="A5325" s="37"/>
      <c r="B5325" s="37"/>
    </row>
    <row r="5326" spans="1:2" x14ac:dyDescent="0.25">
      <c r="A5326" s="37"/>
      <c r="B5326" s="37"/>
    </row>
    <row r="5327" spans="1:2" x14ac:dyDescent="0.25">
      <c r="A5327" s="37"/>
      <c r="B5327" s="37"/>
    </row>
    <row r="5328" spans="1:2" x14ac:dyDescent="0.25">
      <c r="A5328" s="37"/>
      <c r="B5328" s="37"/>
    </row>
    <row r="5329" spans="1:2" x14ac:dyDescent="0.25">
      <c r="A5329" s="37"/>
      <c r="B5329" s="37"/>
    </row>
    <row r="5330" spans="1:2" x14ac:dyDescent="0.25">
      <c r="A5330" s="37"/>
      <c r="B5330" s="37"/>
    </row>
    <row r="5331" spans="1:2" x14ac:dyDescent="0.25">
      <c r="A5331" s="37"/>
      <c r="B5331" s="37"/>
    </row>
    <row r="5332" spans="1:2" x14ac:dyDescent="0.25">
      <c r="A5332" s="37"/>
      <c r="B5332" s="37"/>
    </row>
    <row r="5333" spans="1:2" x14ac:dyDescent="0.25">
      <c r="A5333" s="37"/>
      <c r="B5333" s="37"/>
    </row>
    <row r="5334" spans="1:2" x14ac:dyDescent="0.25">
      <c r="A5334" s="37"/>
      <c r="B5334" s="37"/>
    </row>
    <row r="5335" spans="1:2" x14ac:dyDescent="0.25">
      <c r="A5335" s="37"/>
      <c r="B5335" s="37"/>
    </row>
    <row r="5336" spans="1:2" x14ac:dyDescent="0.25">
      <c r="A5336" s="37"/>
      <c r="B5336" s="37"/>
    </row>
    <row r="5337" spans="1:2" x14ac:dyDescent="0.25">
      <c r="A5337" s="37"/>
      <c r="B5337" s="37"/>
    </row>
    <row r="5338" spans="1:2" x14ac:dyDescent="0.25">
      <c r="A5338" s="37"/>
      <c r="B5338" s="37"/>
    </row>
    <row r="5339" spans="1:2" x14ac:dyDescent="0.25">
      <c r="A5339" s="37"/>
      <c r="B5339" s="37"/>
    </row>
    <row r="5340" spans="1:2" x14ac:dyDescent="0.25">
      <c r="A5340" s="37"/>
      <c r="B5340" s="37"/>
    </row>
    <row r="5341" spans="1:2" x14ac:dyDescent="0.25">
      <c r="A5341" s="37"/>
      <c r="B5341" s="37"/>
    </row>
    <row r="5342" spans="1:2" x14ac:dyDescent="0.25">
      <c r="A5342" s="37"/>
      <c r="B5342" s="37"/>
    </row>
    <row r="5343" spans="1:2" x14ac:dyDescent="0.25">
      <c r="A5343" s="37"/>
      <c r="B5343" s="37"/>
    </row>
    <row r="5344" spans="1:2" x14ac:dyDescent="0.25">
      <c r="A5344" s="37"/>
      <c r="B5344" s="37"/>
    </row>
    <row r="5345" spans="1:2" x14ac:dyDescent="0.25">
      <c r="A5345" s="37"/>
      <c r="B5345" s="37"/>
    </row>
    <row r="5346" spans="1:2" x14ac:dyDescent="0.25">
      <c r="A5346" s="37"/>
      <c r="B5346" s="37"/>
    </row>
    <row r="5347" spans="1:2" x14ac:dyDescent="0.25">
      <c r="A5347" s="37"/>
      <c r="B5347" s="37"/>
    </row>
    <row r="5348" spans="1:2" x14ac:dyDescent="0.25">
      <c r="A5348" s="37"/>
      <c r="B5348" s="37"/>
    </row>
    <row r="5349" spans="1:2" x14ac:dyDescent="0.25">
      <c r="A5349" s="37"/>
      <c r="B5349" s="37"/>
    </row>
    <row r="5350" spans="1:2" x14ac:dyDescent="0.25">
      <c r="A5350" s="37"/>
      <c r="B5350" s="37"/>
    </row>
    <row r="5351" spans="1:2" x14ac:dyDescent="0.25">
      <c r="A5351" s="37"/>
      <c r="B5351" s="37"/>
    </row>
    <row r="5352" spans="1:2" x14ac:dyDescent="0.25">
      <c r="A5352" s="37"/>
      <c r="B5352" s="37"/>
    </row>
    <row r="5353" spans="1:2" x14ac:dyDescent="0.25">
      <c r="A5353" s="37"/>
      <c r="B5353" s="37"/>
    </row>
    <row r="5354" spans="1:2" x14ac:dyDescent="0.25">
      <c r="A5354" s="37"/>
      <c r="B5354" s="37"/>
    </row>
    <row r="5355" spans="1:2" x14ac:dyDescent="0.25">
      <c r="A5355" s="37"/>
      <c r="B5355" s="37"/>
    </row>
    <row r="5356" spans="1:2" x14ac:dyDescent="0.25">
      <c r="A5356" s="37"/>
      <c r="B5356" s="37"/>
    </row>
    <row r="5357" spans="1:2" x14ac:dyDescent="0.25">
      <c r="A5357" s="37"/>
      <c r="B5357" s="37"/>
    </row>
    <row r="5358" spans="1:2" x14ac:dyDescent="0.25">
      <c r="A5358" s="37"/>
      <c r="B5358" s="37"/>
    </row>
    <row r="5359" spans="1:2" x14ac:dyDescent="0.25">
      <c r="A5359" s="37"/>
      <c r="B5359" s="37"/>
    </row>
    <row r="5360" spans="1:2" x14ac:dyDescent="0.25">
      <c r="A5360" s="37"/>
      <c r="B5360" s="37"/>
    </row>
    <row r="5361" spans="1:2" x14ac:dyDescent="0.25">
      <c r="A5361" s="37"/>
      <c r="B5361" s="37"/>
    </row>
    <row r="5362" spans="1:2" x14ac:dyDescent="0.25">
      <c r="A5362" s="37"/>
      <c r="B5362" s="37"/>
    </row>
    <row r="5363" spans="1:2" x14ac:dyDescent="0.25">
      <c r="A5363" s="37"/>
      <c r="B5363" s="37"/>
    </row>
    <row r="5364" spans="1:2" x14ac:dyDescent="0.25">
      <c r="A5364" s="37"/>
      <c r="B5364" s="37"/>
    </row>
    <row r="5365" spans="1:2" x14ac:dyDescent="0.25">
      <c r="A5365" s="37"/>
      <c r="B5365" s="37"/>
    </row>
    <row r="5366" spans="1:2" x14ac:dyDescent="0.25">
      <c r="A5366" s="37"/>
      <c r="B5366" s="37"/>
    </row>
    <row r="5367" spans="1:2" x14ac:dyDescent="0.25">
      <c r="A5367" s="37"/>
      <c r="B5367" s="37"/>
    </row>
    <row r="5368" spans="1:2" x14ac:dyDescent="0.25">
      <c r="A5368" s="37"/>
      <c r="B5368" s="37"/>
    </row>
    <row r="5369" spans="1:2" x14ac:dyDescent="0.25">
      <c r="A5369" s="37"/>
      <c r="B5369" s="37"/>
    </row>
    <row r="5370" spans="1:2" x14ac:dyDescent="0.25">
      <c r="A5370" s="37"/>
      <c r="B5370" s="37"/>
    </row>
    <row r="5371" spans="1:2" x14ac:dyDescent="0.25">
      <c r="A5371" s="37"/>
      <c r="B5371" s="37"/>
    </row>
    <row r="5372" spans="1:2" x14ac:dyDescent="0.25">
      <c r="A5372" s="37"/>
      <c r="B5372" s="37"/>
    </row>
    <row r="5373" spans="1:2" x14ac:dyDescent="0.25">
      <c r="A5373" s="37"/>
      <c r="B5373" s="37"/>
    </row>
    <row r="5374" spans="1:2" x14ac:dyDescent="0.25">
      <c r="A5374" s="37"/>
      <c r="B5374" s="37"/>
    </row>
    <row r="5375" spans="1:2" x14ac:dyDescent="0.25">
      <c r="A5375" s="37"/>
      <c r="B5375" s="37"/>
    </row>
    <row r="5376" spans="1:2" x14ac:dyDescent="0.25">
      <c r="A5376" s="37"/>
      <c r="B5376" s="37"/>
    </row>
    <row r="5377" spans="1:2" x14ac:dyDescent="0.25">
      <c r="A5377" s="37"/>
      <c r="B5377" s="37"/>
    </row>
    <row r="5378" spans="1:2" x14ac:dyDescent="0.25">
      <c r="A5378" s="37"/>
      <c r="B5378" s="37"/>
    </row>
    <row r="5379" spans="1:2" x14ac:dyDescent="0.25">
      <c r="A5379" s="37"/>
      <c r="B5379" s="37"/>
    </row>
    <row r="5380" spans="1:2" x14ac:dyDescent="0.25">
      <c r="A5380" s="37"/>
      <c r="B5380" s="37"/>
    </row>
    <row r="5381" spans="1:2" x14ac:dyDescent="0.25">
      <c r="A5381" s="37"/>
      <c r="B5381" s="37"/>
    </row>
    <row r="5382" spans="1:2" x14ac:dyDescent="0.25">
      <c r="A5382" s="37"/>
      <c r="B5382" s="37"/>
    </row>
    <row r="5383" spans="1:2" x14ac:dyDescent="0.25">
      <c r="A5383" s="37"/>
      <c r="B5383" s="37"/>
    </row>
    <row r="5384" spans="1:2" x14ac:dyDescent="0.25">
      <c r="A5384" s="37"/>
      <c r="B5384" s="37"/>
    </row>
    <row r="5385" spans="1:2" x14ac:dyDescent="0.25">
      <c r="A5385" s="37"/>
      <c r="B5385" s="37"/>
    </row>
    <row r="5386" spans="1:2" x14ac:dyDescent="0.25">
      <c r="A5386" s="37"/>
      <c r="B5386" s="37"/>
    </row>
    <row r="5387" spans="1:2" x14ac:dyDescent="0.25">
      <c r="A5387" s="37"/>
      <c r="B5387" s="37"/>
    </row>
    <row r="5388" spans="1:2" x14ac:dyDescent="0.25">
      <c r="A5388" s="37"/>
      <c r="B5388" s="37"/>
    </row>
    <row r="5389" spans="1:2" x14ac:dyDescent="0.25">
      <c r="A5389" s="37"/>
      <c r="B5389" s="37"/>
    </row>
    <row r="5390" spans="1:2" x14ac:dyDescent="0.25">
      <c r="A5390" s="37"/>
      <c r="B5390" s="37"/>
    </row>
    <row r="5391" spans="1:2" x14ac:dyDescent="0.25">
      <c r="A5391" s="37"/>
      <c r="B5391" s="37"/>
    </row>
    <row r="5392" spans="1:2" x14ac:dyDescent="0.25">
      <c r="A5392" s="37"/>
      <c r="B5392" s="37"/>
    </row>
    <row r="5393" spans="1:2" x14ac:dyDescent="0.25">
      <c r="A5393" s="37"/>
      <c r="B5393" s="37"/>
    </row>
    <row r="5394" spans="1:2" x14ac:dyDescent="0.25">
      <c r="A5394" s="37"/>
      <c r="B5394" s="37"/>
    </row>
    <row r="5395" spans="1:2" x14ac:dyDescent="0.25">
      <c r="A5395" s="37"/>
      <c r="B5395" s="37"/>
    </row>
    <row r="5396" spans="1:2" x14ac:dyDescent="0.25">
      <c r="A5396" s="37"/>
      <c r="B5396" s="37"/>
    </row>
    <row r="5397" spans="1:2" x14ac:dyDescent="0.25">
      <c r="A5397" s="37"/>
      <c r="B5397" s="37"/>
    </row>
    <row r="5398" spans="1:2" x14ac:dyDescent="0.25">
      <c r="A5398" s="37"/>
      <c r="B5398" s="37"/>
    </row>
    <row r="5399" spans="1:2" x14ac:dyDescent="0.25">
      <c r="A5399" s="37"/>
      <c r="B5399" s="37"/>
    </row>
    <row r="5400" spans="1:2" x14ac:dyDescent="0.25">
      <c r="A5400" s="37"/>
      <c r="B5400" s="37"/>
    </row>
    <row r="5401" spans="1:2" x14ac:dyDescent="0.25">
      <c r="A5401" s="37"/>
      <c r="B5401" s="37"/>
    </row>
    <row r="5402" spans="1:2" x14ac:dyDescent="0.25">
      <c r="A5402" s="37"/>
      <c r="B5402" s="37"/>
    </row>
    <row r="5403" spans="1:2" x14ac:dyDescent="0.25">
      <c r="A5403" s="37"/>
      <c r="B5403" s="37"/>
    </row>
    <row r="5404" spans="1:2" x14ac:dyDescent="0.25">
      <c r="A5404" s="37"/>
      <c r="B5404" s="37"/>
    </row>
    <row r="5405" spans="1:2" x14ac:dyDescent="0.25">
      <c r="A5405" s="37"/>
      <c r="B5405" s="37"/>
    </row>
    <row r="5406" spans="1:2" x14ac:dyDescent="0.25">
      <c r="A5406" s="37"/>
      <c r="B5406" s="37"/>
    </row>
    <row r="5407" spans="1:2" x14ac:dyDescent="0.25">
      <c r="A5407" s="37"/>
      <c r="B5407" s="37"/>
    </row>
    <row r="5408" spans="1:2" x14ac:dyDescent="0.25">
      <c r="A5408" s="37"/>
      <c r="B5408" s="37"/>
    </row>
    <row r="5409" spans="1:2" x14ac:dyDescent="0.25">
      <c r="A5409" s="37"/>
      <c r="B5409" s="37"/>
    </row>
    <row r="5410" spans="1:2" x14ac:dyDescent="0.25">
      <c r="A5410" s="37"/>
      <c r="B5410" s="37"/>
    </row>
    <row r="5411" spans="1:2" x14ac:dyDescent="0.25">
      <c r="A5411" s="37"/>
      <c r="B5411" s="37"/>
    </row>
    <row r="5412" spans="1:2" x14ac:dyDescent="0.25">
      <c r="A5412" s="37"/>
      <c r="B5412" s="37"/>
    </row>
    <row r="5413" spans="1:2" x14ac:dyDescent="0.25">
      <c r="A5413" s="37"/>
      <c r="B5413" s="37"/>
    </row>
    <row r="5414" spans="1:2" x14ac:dyDescent="0.25">
      <c r="A5414" s="37"/>
      <c r="B5414" s="37"/>
    </row>
    <row r="5415" spans="1:2" x14ac:dyDescent="0.25">
      <c r="A5415" s="37"/>
      <c r="B5415" s="37"/>
    </row>
    <row r="5416" spans="1:2" x14ac:dyDescent="0.25">
      <c r="A5416" s="37"/>
      <c r="B5416" s="37"/>
    </row>
    <row r="5417" spans="1:2" x14ac:dyDescent="0.25">
      <c r="A5417" s="37"/>
      <c r="B5417" s="37"/>
    </row>
    <row r="5418" spans="1:2" x14ac:dyDescent="0.25">
      <c r="A5418" s="37"/>
      <c r="B5418" s="37"/>
    </row>
    <row r="5419" spans="1:2" x14ac:dyDescent="0.25">
      <c r="A5419" s="37"/>
      <c r="B5419" s="37"/>
    </row>
    <row r="5420" spans="1:2" x14ac:dyDescent="0.25">
      <c r="A5420" s="37"/>
      <c r="B5420" s="37"/>
    </row>
    <row r="5421" spans="1:2" x14ac:dyDescent="0.25">
      <c r="A5421" s="37"/>
      <c r="B5421" s="37"/>
    </row>
    <row r="5422" spans="1:2" x14ac:dyDescent="0.25">
      <c r="A5422" s="37"/>
      <c r="B5422" s="37"/>
    </row>
    <row r="5423" spans="1:2" x14ac:dyDescent="0.25">
      <c r="A5423" s="37"/>
      <c r="B5423" s="37"/>
    </row>
    <row r="5424" spans="1:2" x14ac:dyDescent="0.25">
      <c r="A5424" s="37"/>
      <c r="B5424" s="37"/>
    </row>
    <row r="5425" spans="1:2" x14ac:dyDescent="0.25">
      <c r="A5425" s="37"/>
      <c r="B5425" s="37"/>
    </row>
    <row r="5426" spans="1:2" x14ac:dyDescent="0.25">
      <c r="A5426" s="37"/>
      <c r="B5426" s="37"/>
    </row>
    <row r="5427" spans="1:2" x14ac:dyDescent="0.25">
      <c r="A5427" s="37"/>
      <c r="B5427" s="37"/>
    </row>
    <row r="5428" spans="1:2" x14ac:dyDescent="0.25">
      <c r="A5428" s="37"/>
      <c r="B5428" s="37"/>
    </row>
    <row r="5429" spans="1:2" x14ac:dyDescent="0.25">
      <c r="A5429" s="37"/>
      <c r="B5429" s="37"/>
    </row>
    <row r="5430" spans="1:2" x14ac:dyDescent="0.25">
      <c r="A5430" s="37"/>
      <c r="B5430" s="37"/>
    </row>
    <row r="5431" spans="1:2" x14ac:dyDescent="0.25">
      <c r="A5431" s="37"/>
      <c r="B5431" s="37"/>
    </row>
    <row r="5432" spans="1:2" x14ac:dyDescent="0.25">
      <c r="A5432" s="37"/>
      <c r="B5432" s="37"/>
    </row>
    <row r="5433" spans="1:2" x14ac:dyDescent="0.25">
      <c r="A5433" s="37"/>
      <c r="B5433" s="37"/>
    </row>
    <row r="5434" spans="1:2" x14ac:dyDescent="0.25">
      <c r="A5434" s="37"/>
      <c r="B5434" s="37"/>
    </row>
    <row r="5435" spans="1:2" x14ac:dyDescent="0.25">
      <c r="A5435" s="37"/>
      <c r="B5435" s="37"/>
    </row>
    <row r="5436" spans="1:2" x14ac:dyDescent="0.25">
      <c r="A5436" s="37"/>
      <c r="B5436" s="37"/>
    </row>
    <row r="5437" spans="1:2" x14ac:dyDescent="0.25">
      <c r="A5437" s="37"/>
      <c r="B5437" s="37"/>
    </row>
    <row r="5438" spans="1:2" x14ac:dyDescent="0.25">
      <c r="A5438" s="37"/>
      <c r="B5438" s="37"/>
    </row>
    <row r="5439" spans="1:2" x14ac:dyDescent="0.25">
      <c r="A5439" s="37"/>
      <c r="B5439" s="37"/>
    </row>
    <row r="5440" spans="1:2" x14ac:dyDescent="0.25">
      <c r="A5440" s="37"/>
      <c r="B5440" s="37"/>
    </row>
    <row r="5441" spans="1:2" x14ac:dyDescent="0.25">
      <c r="A5441" s="37"/>
      <c r="B5441" s="37"/>
    </row>
    <row r="5442" spans="1:2" x14ac:dyDescent="0.25">
      <c r="A5442" s="37"/>
      <c r="B5442" s="37"/>
    </row>
    <row r="5443" spans="1:2" x14ac:dyDescent="0.25">
      <c r="A5443" s="37"/>
      <c r="B5443" s="37"/>
    </row>
    <row r="5444" spans="1:2" x14ac:dyDescent="0.25">
      <c r="A5444" s="37"/>
      <c r="B5444" s="37"/>
    </row>
    <row r="5445" spans="1:2" x14ac:dyDescent="0.25">
      <c r="A5445" s="37"/>
      <c r="B5445" s="37"/>
    </row>
    <row r="5446" spans="1:2" x14ac:dyDescent="0.25">
      <c r="A5446" s="37"/>
      <c r="B5446" s="37"/>
    </row>
    <row r="5447" spans="1:2" x14ac:dyDescent="0.25">
      <c r="A5447" s="37"/>
      <c r="B5447" s="37"/>
    </row>
    <row r="5448" spans="1:2" x14ac:dyDescent="0.25">
      <c r="A5448" s="37"/>
      <c r="B5448" s="37"/>
    </row>
    <row r="5449" spans="1:2" x14ac:dyDescent="0.25">
      <c r="A5449" s="37"/>
      <c r="B5449" s="37"/>
    </row>
    <row r="5450" spans="1:2" x14ac:dyDescent="0.25">
      <c r="A5450" s="37"/>
      <c r="B5450" s="37"/>
    </row>
    <row r="5451" spans="1:2" x14ac:dyDescent="0.25">
      <c r="A5451" s="37"/>
      <c r="B5451" s="37"/>
    </row>
    <row r="5452" spans="1:2" x14ac:dyDescent="0.25">
      <c r="A5452" s="37"/>
      <c r="B5452" s="37"/>
    </row>
    <row r="5453" spans="1:2" x14ac:dyDescent="0.25">
      <c r="A5453" s="37"/>
      <c r="B5453" s="37"/>
    </row>
    <row r="5454" spans="1:2" x14ac:dyDescent="0.25">
      <c r="A5454" s="37"/>
      <c r="B5454" s="37"/>
    </row>
    <row r="5455" spans="1:2" x14ac:dyDescent="0.25">
      <c r="A5455" s="37"/>
      <c r="B5455" s="37"/>
    </row>
    <row r="5456" spans="1:2" x14ac:dyDescent="0.25">
      <c r="A5456" s="37"/>
      <c r="B5456" s="37"/>
    </row>
    <row r="5457" spans="1:2" x14ac:dyDescent="0.25">
      <c r="A5457" s="37"/>
      <c r="B5457" s="37"/>
    </row>
    <row r="5458" spans="1:2" x14ac:dyDescent="0.25">
      <c r="A5458" s="37"/>
      <c r="B5458" s="37"/>
    </row>
    <row r="5459" spans="1:2" x14ac:dyDescent="0.25">
      <c r="A5459" s="37"/>
      <c r="B5459" s="37"/>
    </row>
    <row r="5460" spans="1:2" x14ac:dyDescent="0.25">
      <c r="A5460" s="37"/>
      <c r="B5460" s="37"/>
    </row>
    <row r="5461" spans="1:2" x14ac:dyDescent="0.25">
      <c r="A5461" s="37"/>
      <c r="B5461" s="37"/>
    </row>
    <row r="5462" spans="1:2" x14ac:dyDescent="0.25">
      <c r="A5462" s="37"/>
      <c r="B5462" s="37"/>
    </row>
    <row r="5463" spans="1:2" x14ac:dyDescent="0.25">
      <c r="A5463" s="37"/>
      <c r="B5463" s="37"/>
    </row>
    <row r="5464" spans="1:2" x14ac:dyDescent="0.25">
      <c r="A5464" s="37"/>
      <c r="B5464" s="37"/>
    </row>
    <row r="5465" spans="1:2" x14ac:dyDescent="0.25">
      <c r="A5465" s="37"/>
      <c r="B5465" s="37"/>
    </row>
    <row r="5466" spans="1:2" x14ac:dyDescent="0.25">
      <c r="A5466" s="37"/>
      <c r="B5466" s="37"/>
    </row>
    <row r="5467" spans="1:2" x14ac:dyDescent="0.25">
      <c r="A5467" s="37"/>
      <c r="B5467" s="37"/>
    </row>
    <row r="5468" spans="1:2" x14ac:dyDescent="0.25">
      <c r="A5468" s="37"/>
      <c r="B5468" s="37"/>
    </row>
    <row r="5469" spans="1:2" x14ac:dyDescent="0.25">
      <c r="A5469" s="37"/>
      <c r="B5469" s="37"/>
    </row>
    <row r="5470" spans="1:2" x14ac:dyDescent="0.25">
      <c r="A5470" s="37"/>
      <c r="B5470" s="37"/>
    </row>
    <row r="5471" spans="1:2" x14ac:dyDescent="0.25">
      <c r="A5471" s="37"/>
      <c r="B5471" s="37"/>
    </row>
    <row r="5472" spans="1:2" x14ac:dyDescent="0.25">
      <c r="A5472" s="37"/>
      <c r="B5472" s="37"/>
    </row>
    <row r="5473" spans="1:2" x14ac:dyDescent="0.25">
      <c r="A5473" s="37"/>
      <c r="B5473" s="37"/>
    </row>
    <row r="5474" spans="1:2" x14ac:dyDescent="0.25">
      <c r="A5474" s="37"/>
      <c r="B5474" s="37"/>
    </row>
    <row r="5475" spans="1:2" x14ac:dyDescent="0.25">
      <c r="A5475" s="37"/>
      <c r="B5475" s="37"/>
    </row>
    <row r="5476" spans="1:2" x14ac:dyDescent="0.25">
      <c r="A5476" s="37"/>
      <c r="B5476" s="37"/>
    </row>
    <row r="5477" spans="1:2" x14ac:dyDescent="0.25">
      <c r="A5477" s="37"/>
      <c r="B5477" s="37"/>
    </row>
    <row r="5478" spans="1:2" x14ac:dyDescent="0.25">
      <c r="A5478" s="37"/>
      <c r="B5478" s="37"/>
    </row>
    <row r="5479" spans="1:2" x14ac:dyDescent="0.25">
      <c r="A5479" s="37"/>
      <c r="B5479" s="37"/>
    </row>
    <row r="5480" spans="1:2" x14ac:dyDescent="0.25">
      <c r="A5480" s="37"/>
      <c r="B5480" s="37"/>
    </row>
    <row r="5481" spans="1:2" x14ac:dyDescent="0.25">
      <c r="A5481" s="37"/>
      <c r="B5481" s="37"/>
    </row>
    <row r="5482" spans="1:2" x14ac:dyDescent="0.25">
      <c r="A5482" s="37"/>
      <c r="B5482" s="37"/>
    </row>
    <row r="5483" spans="1:2" x14ac:dyDescent="0.25">
      <c r="A5483" s="37"/>
      <c r="B5483" s="37"/>
    </row>
    <row r="5484" spans="1:2" x14ac:dyDescent="0.25">
      <c r="A5484" s="37"/>
      <c r="B5484" s="37"/>
    </row>
    <row r="5485" spans="1:2" x14ac:dyDescent="0.25">
      <c r="A5485" s="37"/>
      <c r="B5485" s="37"/>
    </row>
    <row r="5486" spans="1:2" x14ac:dyDescent="0.25">
      <c r="A5486" s="37"/>
      <c r="B5486" s="37"/>
    </row>
    <row r="5487" spans="1:2" x14ac:dyDescent="0.25">
      <c r="A5487" s="37"/>
      <c r="B5487" s="37"/>
    </row>
    <row r="5488" spans="1:2" x14ac:dyDescent="0.25">
      <c r="A5488" s="37"/>
      <c r="B5488" s="37"/>
    </row>
    <row r="5489" spans="1:2" x14ac:dyDescent="0.25">
      <c r="A5489" s="37"/>
      <c r="B5489" s="37"/>
    </row>
    <row r="5490" spans="1:2" x14ac:dyDescent="0.25">
      <c r="A5490" s="37"/>
      <c r="B5490" s="37"/>
    </row>
    <row r="5491" spans="1:2" x14ac:dyDescent="0.25">
      <c r="A5491" s="37"/>
      <c r="B5491" s="37"/>
    </row>
    <row r="5492" spans="1:2" x14ac:dyDescent="0.25">
      <c r="A5492" s="37"/>
      <c r="B5492" s="37"/>
    </row>
    <row r="5493" spans="1:2" x14ac:dyDescent="0.25">
      <c r="A5493" s="37"/>
      <c r="B5493" s="37"/>
    </row>
    <row r="5494" spans="1:2" x14ac:dyDescent="0.25">
      <c r="A5494" s="37"/>
      <c r="B5494" s="37"/>
    </row>
    <row r="5495" spans="1:2" x14ac:dyDescent="0.25">
      <c r="A5495" s="37"/>
      <c r="B5495" s="37"/>
    </row>
    <row r="5496" spans="1:2" x14ac:dyDescent="0.25">
      <c r="A5496" s="37"/>
      <c r="B5496" s="37"/>
    </row>
    <row r="5497" spans="1:2" x14ac:dyDescent="0.25">
      <c r="A5497" s="37"/>
      <c r="B5497" s="37"/>
    </row>
    <row r="5498" spans="1:2" x14ac:dyDescent="0.25">
      <c r="A5498" s="37"/>
      <c r="B5498" s="37"/>
    </row>
    <row r="5499" spans="1:2" x14ac:dyDescent="0.25">
      <c r="A5499" s="37"/>
      <c r="B5499" s="37"/>
    </row>
    <row r="5500" spans="1:2" x14ac:dyDescent="0.25">
      <c r="A5500" s="37"/>
      <c r="B5500" s="37"/>
    </row>
    <row r="5501" spans="1:2" x14ac:dyDescent="0.25">
      <c r="A5501" s="37"/>
      <c r="B5501" s="37"/>
    </row>
    <row r="5502" spans="1:2" x14ac:dyDescent="0.25">
      <c r="A5502" s="37"/>
      <c r="B5502" s="37"/>
    </row>
    <row r="5503" spans="1:2" x14ac:dyDescent="0.25">
      <c r="A5503" s="37"/>
      <c r="B5503" s="37"/>
    </row>
    <row r="5504" spans="1:2" x14ac:dyDescent="0.25">
      <c r="A5504" s="37"/>
      <c r="B5504" s="37"/>
    </row>
    <row r="5505" spans="1:2" x14ac:dyDescent="0.25">
      <c r="A5505" s="37"/>
      <c r="B5505" s="37"/>
    </row>
    <row r="5506" spans="1:2" x14ac:dyDescent="0.25">
      <c r="A5506" s="37"/>
      <c r="B5506" s="37"/>
    </row>
    <row r="5507" spans="1:2" x14ac:dyDescent="0.25">
      <c r="A5507" s="37"/>
      <c r="B5507" s="37"/>
    </row>
    <row r="5508" spans="1:2" x14ac:dyDescent="0.25">
      <c r="A5508" s="37"/>
      <c r="B5508" s="37"/>
    </row>
    <row r="5509" spans="1:2" x14ac:dyDescent="0.25">
      <c r="A5509" s="37"/>
      <c r="B5509" s="37"/>
    </row>
    <row r="5510" spans="1:2" x14ac:dyDescent="0.25">
      <c r="A5510" s="37"/>
      <c r="B5510" s="37"/>
    </row>
    <row r="5511" spans="1:2" x14ac:dyDescent="0.25">
      <c r="A5511" s="37"/>
      <c r="B5511" s="37"/>
    </row>
    <row r="5512" spans="1:2" x14ac:dyDescent="0.25">
      <c r="A5512" s="37"/>
      <c r="B5512" s="37"/>
    </row>
    <row r="5513" spans="1:2" x14ac:dyDescent="0.25">
      <c r="A5513" s="37"/>
      <c r="B5513" s="37"/>
    </row>
    <row r="5514" spans="1:2" x14ac:dyDescent="0.25">
      <c r="A5514" s="37"/>
      <c r="B5514" s="37"/>
    </row>
    <row r="5515" spans="1:2" x14ac:dyDescent="0.25">
      <c r="A5515" s="37"/>
      <c r="B5515" s="37"/>
    </row>
    <row r="5516" spans="1:2" x14ac:dyDescent="0.25">
      <c r="A5516" s="37"/>
      <c r="B5516" s="37"/>
    </row>
    <row r="5517" spans="1:2" x14ac:dyDescent="0.25">
      <c r="A5517" s="37"/>
      <c r="B5517" s="37"/>
    </row>
    <row r="5518" spans="1:2" x14ac:dyDescent="0.25">
      <c r="A5518" s="37"/>
      <c r="B5518" s="37"/>
    </row>
    <row r="5519" spans="1:2" x14ac:dyDescent="0.25">
      <c r="A5519" s="37"/>
      <c r="B5519" s="37"/>
    </row>
    <row r="5520" spans="1:2" x14ac:dyDescent="0.25">
      <c r="A5520" s="37"/>
      <c r="B5520" s="37"/>
    </row>
    <row r="5521" spans="1:2" x14ac:dyDescent="0.25">
      <c r="A5521" s="37"/>
      <c r="B5521" s="37"/>
    </row>
    <row r="5522" spans="1:2" x14ac:dyDescent="0.25">
      <c r="A5522" s="37"/>
      <c r="B5522" s="37"/>
    </row>
    <row r="5523" spans="1:2" x14ac:dyDescent="0.25">
      <c r="A5523" s="37"/>
      <c r="B5523" s="37"/>
    </row>
    <row r="5524" spans="1:2" x14ac:dyDescent="0.25">
      <c r="A5524" s="37"/>
      <c r="B5524" s="37"/>
    </row>
    <row r="5525" spans="1:2" x14ac:dyDescent="0.25">
      <c r="A5525" s="37"/>
      <c r="B5525" s="37"/>
    </row>
    <row r="5526" spans="1:2" x14ac:dyDescent="0.25">
      <c r="A5526" s="37"/>
      <c r="B5526" s="37"/>
    </row>
    <row r="5527" spans="1:2" x14ac:dyDescent="0.25">
      <c r="A5527" s="37"/>
      <c r="B5527" s="37"/>
    </row>
    <row r="5528" spans="1:2" x14ac:dyDescent="0.25">
      <c r="A5528" s="37"/>
      <c r="B5528" s="37"/>
    </row>
    <row r="5529" spans="1:2" x14ac:dyDescent="0.25">
      <c r="A5529" s="37"/>
      <c r="B5529" s="37"/>
    </row>
    <row r="5530" spans="1:2" x14ac:dyDescent="0.25">
      <c r="A5530" s="37"/>
      <c r="B5530" s="37"/>
    </row>
    <row r="5531" spans="1:2" x14ac:dyDescent="0.25">
      <c r="A5531" s="37"/>
      <c r="B5531" s="37"/>
    </row>
    <row r="5532" spans="1:2" x14ac:dyDescent="0.25">
      <c r="A5532" s="37"/>
      <c r="B5532" s="37"/>
    </row>
    <row r="5533" spans="1:2" x14ac:dyDescent="0.25">
      <c r="A5533" s="37"/>
      <c r="B5533" s="37"/>
    </row>
    <row r="5534" spans="1:2" x14ac:dyDescent="0.25">
      <c r="A5534" s="37"/>
      <c r="B5534" s="37"/>
    </row>
    <row r="5535" spans="1:2" x14ac:dyDescent="0.25">
      <c r="A5535" s="37"/>
      <c r="B5535" s="37"/>
    </row>
    <row r="5536" spans="1:2" x14ac:dyDescent="0.25">
      <c r="A5536" s="37"/>
      <c r="B5536" s="37"/>
    </row>
    <row r="5537" spans="1:2" x14ac:dyDescent="0.25">
      <c r="A5537" s="37"/>
      <c r="B5537" s="37"/>
    </row>
    <row r="5538" spans="1:2" x14ac:dyDescent="0.25">
      <c r="A5538" s="37"/>
      <c r="B5538" s="37"/>
    </row>
    <row r="5539" spans="1:2" x14ac:dyDescent="0.25">
      <c r="A5539" s="37"/>
      <c r="B5539" s="37"/>
    </row>
    <row r="5540" spans="1:2" x14ac:dyDescent="0.25">
      <c r="A5540" s="37"/>
      <c r="B5540" s="37"/>
    </row>
    <row r="5541" spans="1:2" x14ac:dyDescent="0.25">
      <c r="A5541" s="37"/>
      <c r="B5541" s="37"/>
    </row>
    <row r="5542" spans="1:2" x14ac:dyDescent="0.25">
      <c r="A5542" s="37"/>
      <c r="B5542" s="37"/>
    </row>
    <row r="5543" spans="1:2" x14ac:dyDescent="0.25">
      <c r="A5543" s="37"/>
      <c r="B5543" s="37"/>
    </row>
    <row r="5544" spans="1:2" x14ac:dyDescent="0.25">
      <c r="A5544" s="37"/>
      <c r="B5544" s="37"/>
    </row>
    <row r="5545" spans="1:2" x14ac:dyDescent="0.25">
      <c r="A5545" s="37"/>
      <c r="B5545" s="37"/>
    </row>
    <row r="5546" spans="1:2" x14ac:dyDescent="0.25">
      <c r="A5546" s="37"/>
      <c r="B5546" s="37"/>
    </row>
    <row r="5547" spans="1:2" x14ac:dyDescent="0.25">
      <c r="A5547" s="37"/>
      <c r="B5547" s="37"/>
    </row>
    <row r="5548" spans="1:2" x14ac:dyDescent="0.25">
      <c r="A5548" s="37"/>
      <c r="B5548" s="37"/>
    </row>
    <row r="5549" spans="1:2" x14ac:dyDescent="0.25">
      <c r="A5549" s="37"/>
      <c r="B5549" s="37"/>
    </row>
    <row r="5550" spans="1:2" x14ac:dyDescent="0.25">
      <c r="A5550" s="37"/>
      <c r="B5550" s="37"/>
    </row>
    <row r="5551" spans="1:2" x14ac:dyDescent="0.25">
      <c r="A5551" s="37"/>
      <c r="B5551" s="37"/>
    </row>
    <row r="5552" spans="1:2" x14ac:dyDescent="0.25">
      <c r="A5552" s="37"/>
      <c r="B5552" s="37"/>
    </row>
    <row r="5553" spans="1:2" x14ac:dyDescent="0.25">
      <c r="A5553" s="37"/>
      <c r="B5553" s="37"/>
    </row>
    <row r="5554" spans="1:2" x14ac:dyDescent="0.25">
      <c r="A5554" s="37"/>
      <c r="B5554" s="37"/>
    </row>
    <row r="5555" spans="1:2" x14ac:dyDescent="0.25">
      <c r="A5555" s="37"/>
      <c r="B5555" s="37"/>
    </row>
    <row r="5556" spans="1:2" x14ac:dyDescent="0.25">
      <c r="A5556" s="37"/>
      <c r="B5556" s="37"/>
    </row>
    <row r="5557" spans="1:2" x14ac:dyDescent="0.25">
      <c r="A5557" s="37"/>
      <c r="B5557" s="37"/>
    </row>
    <row r="5558" spans="1:2" x14ac:dyDescent="0.25">
      <c r="A5558" s="37"/>
      <c r="B5558" s="37"/>
    </row>
    <row r="5559" spans="1:2" x14ac:dyDescent="0.25">
      <c r="A5559" s="37"/>
      <c r="B5559" s="37"/>
    </row>
    <row r="5560" spans="1:2" x14ac:dyDescent="0.25">
      <c r="A5560" s="37"/>
      <c r="B5560" s="37"/>
    </row>
    <row r="5561" spans="1:2" x14ac:dyDescent="0.25">
      <c r="A5561" s="37"/>
      <c r="B5561" s="37"/>
    </row>
    <row r="5562" spans="1:2" x14ac:dyDescent="0.25">
      <c r="A5562" s="37"/>
      <c r="B5562" s="37"/>
    </row>
    <row r="5563" spans="1:2" x14ac:dyDescent="0.25">
      <c r="A5563" s="37"/>
      <c r="B5563" s="37"/>
    </row>
    <row r="5564" spans="1:2" x14ac:dyDescent="0.25">
      <c r="A5564" s="37"/>
      <c r="B5564" s="37"/>
    </row>
    <row r="5565" spans="1:2" x14ac:dyDescent="0.25">
      <c r="A5565" s="37"/>
      <c r="B5565" s="37"/>
    </row>
    <row r="5566" spans="1:2" x14ac:dyDescent="0.25">
      <c r="A5566" s="37"/>
      <c r="B5566" s="37"/>
    </row>
    <row r="5567" spans="1:2" x14ac:dyDescent="0.25">
      <c r="A5567" s="37"/>
      <c r="B5567" s="37"/>
    </row>
    <row r="5568" spans="1:2" x14ac:dyDescent="0.25">
      <c r="A5568" s="37"/>
      <c r="B5568" s="37"/>
    </row>
    <row r="5569" spans="1:2" x14ac:dyDescent="0.25">
      <c r="A5569" s="37"/>
      <c r="B5569" s="37"/>
    </row>
    <row r="5570" spans="1:2" x14ac:dyDescent="0.25">
      <c r="A5570" s="37"/>
      <c r="B5570" s="37"/>
    </row>
    <row r="5571" spans="1:2" x14ac:dyDescent="0.25">
      <c r="A5571" s="37"/>
      <c r="B5571" s="37"/>
    </row>
    <row r="5572" spans="1:2" x14ac:dyDescent="0.25">
      <c r="A5572" s="37"/>
      <c r="B5572" s="37"/>
    </row>
    <row r="5573" spans="1:2" x14ac:dyDescent="0.25">
      <c r="A5573" s="37"/>
      <c r="B5573" s="37"/>
    </row>
    <row r="5574" spans="1:2" x14ac:dyDescent="0.25">
      <c r="A5574" s="37"/>
      <c r="B5574" s="37"/>
    </row>
    <row r="5575" spans="1:2" x14ac:dyDescent="0.25">
      <c r="A5575" s="37"/>
      <c r="B5575" s="37"/>
    </row>
    <row r="5576" spans="1:2" x14ac:dyDescent="0.25">
      <c r="A5576" s="37"/>
      <c r="B5576" s="37"/>
    </row>
    <row r="5577" spans="1:2" x14ac:dyDescent="0.25">
      <c r="A5577" s="37"/>
      <c r="B5577" s="37"/>
    </row>
    <row r="5578" spans="1:2" x14ac:dyDescent="0.25">
      <c r="A5578" s="37"/>
      <c r="B5578" s="37"/>
    </row>
    <row r="5579" spans="1:2" x14ac:dyDescent="0.25">
      <c r="A5579" s="37"/>
      <c r="B5579" s="37"/>
    </row>
    <row r="5580" spans="1:2" x14ac:dyDescent="0.25">
      <c r="A5580" s="37"/>
      <c r="B5580" s="37"/>
    </row>
    <row r="5581" spans="1:2" x14ac:dyDescent="0.25">
      <c r="A5581" s="37"/>
      <c r="B5581" s="37"/>
    </row>
    <row r="5582" spans="1:2" x14ac:dyDescent="0.25">
      <c r="A5582" s="37"/>
      <c r="B5582" s="37"/>
    </row>
    <row r="5583" spans="1:2" x14ac:dyDescent="0.25">
      <c r="A5583" s="37"/>
      <c r="B5583" s="37"/>
    </row>
    <row r="5584" spans="1:2" x14ac:dyDescent="0.25">
      <c r="A5584" s="37"/>
      <c r="B5584" s="37"/>
    </row>
    <row r="5585" spans="1:2" x14ac:dyDescent="0.25">
      <c r="A5585" s="37"/>
      <c r="B5585" s="37"/>
    </row>
    <row r="5586" spans="1:2" x14ac:dyDescent="0.25">
      <c r="A5586" s="37"/>
      <c r="B5586" s="37"/>
    </row>
    <row r="5587" spans="1:2" x14ac:dyDescent="0.25">
      <c r="A5587" s="37"/>
      <c r="B5587" s="37"/>
    </row>
    <row r="5588" spans="1:2" x14ac:dyDescent="0.25">
      <c r="A5588" s="37"/>
      <c r="B5588" s="37"/>
    </row>
    <row r="5589" spans="1:2" x14ac:dyDescent="0.25">
      <c r="A5589" s="37"/>
      <c r="B5589" s="37"/>
    </row>
    <row r="5590" spans="1:2" x14ac:dyDescent="0.25">
      <c r="A5590" s="37"/>
      <c r="B5590" s="37"/>
    </row>
    <row r="5591" spans="1:2" x14ac:dyDescent="0.25">
      <c r="A5591" s="37"/>
      <c r="B5591" s="37"/>
    </row>
    <row r="5592" spans="1:2" x14ac:dyDescent="0.25">
      <c r="A5592" s="37"/>
      <c r="B5592" s="37"/>
    </row>
    <row r="5593" spans="1:2" x14ac:dyDescent="0.25">
      <c r="A5593" s="37"/>
      <c r="B5593" s="37"/>
    </row>
    <row r="5594" spans="1:2" x14ac:dyDescent="0.25">
      <c r="A5594" s="37"/>
      <c r="B5594" s="37"/>
    </row>
    <row r="5595" spans="1:2" x14ac:dyDescent="0.25">
      <c r="A5595" s="37"/>
      <c r="B5595" s="37"/>
    </row>
    <row r="5596" spans="1:2" x14ac:dyDescent="0.25">
      <c r="A5596" s="37"/>
      <c r="B5596" s="37"/>
    </row>
    <row r="5597" spans="1:2" x14ac:dyDescent="0.25">
      <c r="A5597" s="37"/>
      <c r="B5597" s="37"/>
    </row>
    <row r="5598" spans="1:2" x14ac:dyDescent="0.25">
      <c r="A5598" s="37"/>
      <c r="B5598" s="37"/>
    </row>
    <row r="5599" spans="1:2" x14ac:dyDescent="0.25">
      <c r="A5599" s="37"/>
      <c r="B5599" s="37"/>
    </row>
    <row r="5600" spans="1:2" x14ac:dyDescent="0.25">
      <c r="A5600" s="37"/>
      <c r="B5600" s="37"/>
    </row>
    <row r="5601" spans="1:2" x14ac:dyDescent="0.25">
      <c r="A5601" s="37"/>
      <c r="B5601" s="37"/>
    </row>
    <row r="5602" spans="1:2" x14ac:dyDescent="0.25">
      <c r="A5602" s="37"/>
      <c r="B5602" s="37"/>
    </row>
    <row r="5603" spans="1:2" x14ac:dyDescent="0.25">
      <c r="A5603" s="37"/>
      <c r="B5603" s="37"/>
    </row>
    <row r="5604" spans="1:2" x14ac:dyDescent="0.25">
      <c r="A5604" s="37"/>
      <c r="B5604" s="37"/>
    </row>
    <row r="5605" spans="1:2" x14ac:dyDescent="0.25">
      <c r="A5605" s="37"/>
      <c r="B5605" s="37"/>
    </row>
    <row r="5606" spans="1:2" x14ac:dyDescent="0.25">
      <c r="A5606" s="37"/>
      <c r="B5606" s="37"/>
    </row>
    <row r="5607" spans="1:2" x14ac:dyDescent="0.25">
      <c r="A5607" s="37"/>
      <c r="B5607" s="37"/>
    </row>
    <row r="5608" spans="1:2" x14ac:dyDescent="0.25">
      <c r="A5608" s="37"/>
      <c r="B5608" s="37"/>
    </row>
    <row r="5609" spans="1:2" x14ac:dyDescent="0.25">
      <c r="A5609" s="37"/>
      <c r="B5609" s="37"/>
    </row>
    <row r="5610" spans="1:2" x14ac:dyDescent="0.25">
      <c r="A5610" s="37"/>
      <c r="B5610" s="37"/>
    </row>
    <row r="5611" spans="1:2" x14ac:dyDescent="0.25">
      <c r="A5611" s="37"/>
      <c r="B5611" s="37"/>
    </row>
    <row r="5612" spans="1:2" x14ac:dyDescent="0.25">
      <c r="A5612" s="37"/>
      <c r="B5612" s="37"/>
    </row>
    <row r="5613" spans="1:2" x14ac:dyDescent="0.25">
      <c r="A5613" s="37"/>
      <c r="B5613" s="37"/>
    </row>
    <row r="5614" spans="1:2" x14ac:dyDescent="0.25">
      <c r="A5614" s="37"/>
      <c r="B5614" s="37"/>
    </row>
    <row r="5615" spans="1:2" x14ac:dyDescent="0.25">
      <c r="A5615" s="37"/>
      <c r="B5615" s="37"/>
    </row>
    <row r="5616" spans="1:2" x14ac:dyDescent="0.25">
      <c r="A5616" s="37"/>
      <c r="B5616" s="37"/>
    </row>
    <row r="5617" spans="1:2" x14ac:dyDescent="0.25">
      <c r="A5617" s="37"/>
      <c r="B5617" s="37"/>
    </row>
    <row r="5618" spans="1:2" x14ac:dyDescent="0.25">
      <c r="A5618" s="37"/>
      <c r="B5618" s="37"/>
    </row>
    <row r="5619" spans="1:2" x14ac:dyDescent="0.25">
      <c r="A5619" s="37"/>
      <c r="B5619" s="37"/>
    </row>
    <row r="5620" spans="1:2" x14ac:dyDescent="0.25">
      <c r="A5620" s="37"/>
      <c r="B5620" s="37"/>
    </row>
    <row r="5621" spans="1:2" x14ac:dyDescent="0.25">
      <c r="A5621" s="37"/>
      <c r="B5621" s="37"/>
    </row>
    <row r="5622" spans="1:2" x14ac:dyDescent="0.25">
      <c r="A5622" s="37"/>
      <c r="B5622" s="37"/>
    </row>
    <row r="5623" spans="1:2" x14ac:dyDescent="0.25">
      <c r="A5623" s="37"/>
      <c r="B5623" s="37"/>
    </row>
    <row r="5624" spans="1:2" x14ac:dyDescent="0.25">
      <c r="A5624" s="37"/>
      <c r="B5624" s="37"/>
    </row>
    <row r="5625" spans="1:2" x14ac:dyDescent="0.25">
      <c r="A5625" s="37"/>
      <c r="B5625" s="37"/>
    </row>
    <row r="5626" spans="1:2" x14ac:dyDescent="0.25">
      <c r="A5626" s="37"/>
      <c r="B5626" s="37"/>
    </row>
    <row r="5627" spans="1:2" x14ac:dyDescent="0.25">
      <c r="A5627" s="37"/>
      <c r="B5627" s="37"/>
    </row>
    <row r="5628" spans="1:2" x14ac:dyDescent="0.25">
      <c r="A5628" s="37"/>
      <c r="B5628" s="37"/>
    </row>
    <row r="5629" spans="1:2" x14ac:dyDescent="0.25">
      <c r="A5629" s="37"/>
      <c r="B5629" s="37"/>
    </row>
    <row r="5630" spans="1:2" x14ac:dyDescent="0.25">
      <c r="A5630" s="37"/>
      <c r="B5630" s="37"/>
    </row>
    <row r="5631" spans="1:2" x14ac:dyDescent="0.25">
      <c r="A5631" s="37"/>
      <c r="B5631" s="37"/>
    </row>
    <row r="5632" spans="1:2" x14ac:dyDescent="0.25">
      <c r="A5632" s="37"/>
      <c r="B5632" s="37"/>
    </row>
    <row r="5633" spans="1:2" x14ac:dyDescent="0.25">
      <c r="A5633" s="37"/>
      <c r="B5633" s="37"/>
    </row>
    <row r="5634" spans="1:2" x14ac:dyDescent="0.25">
      <c r="A5634" s="37"/>
      <c r="B5634" s="37"/>
    </row>
    <row r="5635" spans="1:2" x14ac:dyDescent="0.25">
      <c r="A5635" s="37"/>
      <c r="B5635" s="37"/>
    </row>
    <row r="5636" spans="1:2" x14ac:dyDescent="0.25">
      <c r="A5636" s="37"/>
      <c r="B5636" s="37"/>
    </row>
    <row r="5637" spans="1:2" x14ac:dyDescent="0.25">
      <c r="A5637" s="37"/>
      <c r="B5637" s="37"/>
    </row>
    <row r="5638" spans="1:2" x14ac:dyDescent="0.25">
      <c r="A5638" s="37"/>
      <c r="B5638" s="37"/>
    </row>
    <row r="5639" spans="1:2" x14ac:dyDescent="0.25">
      <c r="A5639" s="37"/>
      <c r="B5639" s="37"/>
    </row>
    <row r="5640" spans="1:2" x14ac:dyDescent="0.25">
      <c r="A5640" s="37"/>
      <c r="B5640" s="37"/>
    </row>
    <row r="5641" spans="1:2" x14ac:dyDescent="0.25">
      <c r="A5641" s="37"/>
      <c r="B5641" s="37"/>
    </row>
    <row r="5642" spans="1:2" x14ac:dyDescent="0.25">
      <c r="A5642" s="37"/>
      <c r="B5642" s="37"/>
    </row>
    <row r="5643" spans="1:2" x14ac:dyDescent="0.25">
      <c r="A5643" s="37"/>
      <c r="B5643" s="37"/>
    </row>
    <row r="5644" spans="1:2" x14ac:dyDescent="0.25">
      <c r="A5644" s="37"/>
      <c r="B5644" s="37"/>
    </row>
    <row r="5645" spans="1:2" x14ac:dyDescent="0.25">
      <c r="A5645" s="37"/>
      <c r="B5645" s="37"/>
    </row>
    <row r="5646" spans="1:2" x14ac:dyDescent="0.25">
      <c r="A5646" s="37"/>
      <c r="B5646" s="37"/>
    </row>
    <row r="5647" spans="1:2" x14ac:dyDescent="0.25">
      <c r="A5647" s="37"/>
      <c r="B5647" s="37"/>
    </row>
    <row r="5648" spans="1:2" x14ac:dyDescent="0.25">
      <c r="A5648" s="37"/>
      <c r="B5648" s="37"/>
    </row>
    <row r="5649" spans="1:2" x14ac:dyDescent="0.25">
      <c r="A5649" s="37"/>
      <c r="B5649" s="37"/>
    </row>
    <row r="5650" spans="1:2" x14ac:dyDescent="0.25">
      <c r="A5650" s="37"/>
      <c r="B5650" s="37"/>
    </row>
    <row r="5651" spans="1:2" x14ac:dyDescent="0.25">
      <c r="A5651" s="37"/>
      <c r="B5651" s="37"/>
    </row>
    <row r="5652" spans="1:2" x14ac:dyDescent="0.25">
      <c r="A5652" s="37"/>
      <c r="B5652" s="37"/>
    </row>
    <row r="5653" spans="1:2" x14ac:dyDescent="0.25">
      <c r="A5653" s="37"/>
      <c r="B5653" s="37"/>
    </row>
    <row r="5654" spans="1:2" x14ac:dyDescent="0.25">
      <c r="A5654" s="37"/>
      <c r="B5654" s="37"/>
    </row>
    <row r="5655" spans="1:2" x14ac:dyDescent="0.25">
      <c r="A5655" s="37"/>
      <c r="B5655" s="37"/>
    </row>
    <row r="5656" spans="1:2" x14ac:dyDescent="0.25">
      <c r="A5656" s="37"/>
      <c r="B5656" s="37"/>
    </row>
    <row r="5657" spans="1:2" x14ac:dyDescent="0.25">
      <c r="A5657" s="37"/>
      <c r="B5657" s="37"/>
    </row>
    <row r="5658" spans="1:2" x14ac:dyDescent="0.25">
      <c r="A5658" s="37"/>
      <c r="B5658" s="37"/>
    </row>
    <row r="5659" spans="1:2" x14ac:dyDescent="0.25">
      <c r="A5659" s="37"/>
      <c r="B5659" s="37"/>
    </row>
    <row r="5660" spans="1:2" x14ac:dyDescent="0.25">
      <c r="A5660" s="37"/>
      <c r="B5660" s="37"/>
    </row>
    <row r="5661" spans="1:2" x14ac:dyDescent="0.25">
      <c r="A5661" s="37"/>
      <c r="B5661" s="37"/>
    </row>
    <row r="5662" spans="1:2" x14ac:dyDescent="0.25">
      <c r="A5662" s="37"/>
      <c r="B5662" s="37"/>
    </row>
    <row r="5663" spans="1:2" x14ac:dyDescent="0.25">
      <c r="A5663" s="37"/>
      <c r="B5663" s="37"/>
    </row>
    <row r="5664" spans="1:2" x14ac:dyDescent="0.25">
      <c r="A5664" s="37"/>
      <c r="B5664" s="37"/>
    </row>
    <row r="5665" spans="1:2" x14ac:dyDescent="0.25">
      <c r="A5665" s="37"/>
      <c r="B5665" s="37"/>
    </row>
    <row r="5666" spans="1:2" x14ac:dyDescent="0.25">
      <c r="A5666" s="37"/>
      <c r="B5666" s="37"/>
    </row>
    <row r="5667" spans="1:2" x14ac:dyDescent="0.25">
      <c r="A5667" s="37"/>
      <c r="B5667" s="37"/>
    </row>
    <row r="5668" spans="1:2" x14ac:dyDescent="0.25">
      <c r="A5668" s="37"/>
      <c r="B5668" s="37"/>
    </row>
    <row r="5669" spans="1:2" x14ac:dyDescent="0.25">
      <c r="A5669" s="37"/>
      <c r="B5669" s="37"/>
    </row>
    <row r="5670" spans="1:2" x14ac:dyDescent="0.25">
      <c r="A5670" s="37"/>
      <c r="B5670" s="37"/>
    </row>
    <row r="5671" spans="1:2" x14ac:dyDescent="0.25">
      <c r="A5671" s="37"/>
      <c r="B5671" s="37"/>
    </row>
    <row r="5672" spans="1:2" x14ac:dyDescent="0.25">
      <c r="A5672" s="37"/>
      <c r="B5672" s="37"/>
    </row>
    <row r="5673" spans="1:2" x14ac:dyDescent="0.25">
      <c r="A5673" s="37"/>
      <c r="B5673" s="37"/>
    </row>
    <row r="5674" spans="1:2" x14ac:dyDescent="0.25">
      <c r="A5674" s="37"/>
      <c r="B5674" s="37"/>
    </row>
    <row r="5675" spans="1:2" x14ac:dyDescent="0.25">
      <c r="A5675" s="37"/>
      <c r="B5675" s="37"/>
    </row>
    <row r="5676" spans="1:2" x14ac:dyDescent="0.25">
      <c r="A5676" s="37"/>
      <c r="B5676" s="37"/>
    </row>
    <row r="5677" spans="1:2" x14ac:dyDescent="0.25">
      <c r="A5677" s="37"/>
      <c r="B5677" s="37"/>
    </row>
    <row r="5678" spans="1:2" x14ac:dyDescent="0.25">
      <c r="A5678" s="37"/>
      <c r="B5678" s="37"/>
    </row>
    <row r="5679" spans="1:2" x14ac:dyDescent="0.25">
      <c r="A5679" s="37"/>
      <c r="B5679" s="37"/>
    </row>
    <row r="5680" spans="1:2" x14ac:dyDescent="0.25">
      <c r="A5680" s="37"/>
      <c r="B5680" s="37"/>
    </row>
    <row r="5681" spans="1:2" x14ac:dyDescent="0.25">
      <c r="A5681" s="37"/>
      <c r="B5681" s="37"/>
    </row>
    <row r="5682" spans="1:2" x14ac:dyDescent="0.25">
      <c r="A5682" s="37"/>
      <c r="B5682" s="37"/>
    </row>
    <row r="5683" spans="1:2" x14ac:dyDescent="0.25">
      <c r="A5683" s="37"/>
      <c r="B5683" s="37"/>
    </row>
    <row r="5684" spans="1:2" x14ac:dyDescent="0.25">
      <c r="A5684" s="37"/>
      <c r="B5684" s="37"/>
    </row>
    <row r="5685" spans="1:2" x14ac:dyDescent="0.25">
      <c r="A5685" s="37"/>
      <c r="B5685" s="37"/>
    </row>
    <row r="5686" spans="1:2" x14ac:dyDescent="0.25">
      <c r="A5686" s="37"/>
      <c r="B5686" s="37"/>
    </row>
    <row r="5687" spans="1:2" x14ac:dyDescent="0.25">
      <c r="A5687" s="37"/>
      <c r="B5687" s="37"/>
    </row>
    <row r="5688" spans="1:2" x14ac:dyDescent="0.25">
      <c r="A5688" s="37"/>
      <c r="B5688" s="37"/>
    </row>
    <row r="5689" spans="1:2" x14ac:dyDescent="0.25">
      <c r="A5689" s="37"/>
      <c r="B5689" s="37"/>
    </row>
    <row r="5690" spans="1:2" x14ac:dyDescent="0.25">
      <c r="A5690" s="37"/>
      <c r="B5690" s="37"/>
    </row>
    <row r="5691" spans="1:2" x14ac:dyDescent="0.25">
      <c r="A5691" s="37"/>
      <c r="B5691" s="37"/>
    </row>
    <row r="5692" spans="1:2" x14ac:dyDescent="0.25">
      <c r="A5692" s="37"/>
      <c r="B5692" s="37"/>
    </row>
    <row r="5693" spans="1:2" x14ac:dyDescent="0.25">
      <c r="A5693" s="37"/>
      <c r="B5693" s="37"/>
    </row>
    <row r="5694" spans="1:2" x14ac:dyDescent="0.25">
      <c r="A5694" s="37"/>
      <c r="B5694" s="37"/>
    </row>
    <row r="5695" spans="1:2" x14ac:dyDescent="0.25">
      <c r="A5695" s="37"/>
      <c r="B5695" s="37"/>
    </row>
    <row r="5696" spans="1:2" x14ac:dyDescent="0.25">
      <c r="A5696" s="37"/>
      <c r="B5696" s="37"/>
    </row>
    <row r="5697" spans="1:2" x14ac:dyDescent="0.25">
      <c r="A5697" s="37"/>
      <c r="B5697" s="37"/>
    </row>
    <row r="5698" spans="1:2" x14ac:dyDescent="0.25">
      <c r="A5698" s="37"/>
      <c r="B5698" s="37"/>
    </row>
    <row r="5699" spans="1:2" x14ac:dyDescent="0.25">
      <c r="A5699" s="37"/>
      <c r="B5699" s="37"/>
    </row>
    <row r="5700" spans="1:2" x14ac:dyDescent="0.25">
      <c r="A5700" s="37"/>
      <c r="B5700" s="37"/>
    </row>
    <row r="5701" spans="1:2" x14ac:dyDescent="0.25">
      <c r="A5701" s="37"/>
      <c r="B5701" s="37"/>
    </row>
    <row r="5702" spans="1:2" x14ac:dyDescent="0.25">
      <c r="A5702" s="37"/>
      <c r="B5702" s="37"/>
    </row>
    <row r="5703" spans="1:2" x14ac:dyDescent="0.25">
      <c r="A5703" s="37"/>
      <c r="B5703" s="37"/>
    </row>
    <row r="5704" spans="1:2" x14ac:dyDescent="0.25">
      <c r="A5704" s="37"/>
      <c r="B5704" s="37"/>
    </row>
    <row r="5705" spans="1:2" x14ac:dyDescent="0.25">
      <c r="A5705" s="37"/>
      <c r="B5705" s="37"/>
    </row>
    <row r="5706" spans="1:2" x14ac:dyDescent="0.25">
      <c r="A5706" s="37"/>
      <c r="B5706" s="37"/>
    </row>
    <row r="5707" spans="1:2" x14ac:dyDescent="0.25">
      <c r="A5707" s="37"/>
      <c r="B5707" s="37"/>
    </row>
    <row r="5708" spans="1:2" x14ac:dyDescent="0.25">
      <c r="A5708" s="37"/>
      <c r="B5708" s="37"/>
    </row>
    <row r="5709" spans="1:2" x14ac:dyDescent="0.25">
      <c r="A5709" s="37"/>
      <c r="B5709" s="37"/>
    </row>
    <row r="5710" spans="1:2" x14ac:dyDescent="0.25">
      <c r="A5710" s="37"/>
      <c r="B5710" s="37"/>
    </row>
    <row r="5711" spans="1:2" x14ac:dyDescent="0.25">
      <c r="A5711" s="37"/>
      <c r="B5711" s="37"/>
    </row>
    <row r="5712" spans="1:2" x14ac:dyDescent="0.25">
      <c r="A5712" s="37"/>
      <c r="B5712" s="37"/>
    </row>
    <row r="5713" spans="1:2" x14ac:dyDescent="0.25">
      <c r="A5713" s="37"/>
      <c r="B5713" s="37"/>
    </row>
    <row r="5714" spans="1:2" x14ac:dyDescent="0.25">
      <c r="A5714" s="37"/>
      <c r="B5714" s="37"/>
    </row>
    <row r="5715" spans="1:2" x14ac:dyDescent="0.25">
      <c r="A5715" s="37"/>
      <c r="B5715" s="37"/>
    </row>
    <row r="5716" spans="1:2" x14ac:dyDescent="0.25">
      <c r="A5716" s="37"/>
      <c r="B5716" s="37"/>
    </row>
    <row r="5717" spans="1:2" x14ac:dyDescent="0.25">
      <c r="A5717" s="37"/>
      <c r="B5717" s="37"/>
    </row>
    <row r="5718" spans="1:2" x14ac:dyDescent="0.25">
      <c r="A5718" s="37"/>
      <c r="B5718" s="37"/>
    </row>
    <row r="5719" spans="1:2" x14ac:dyDescent="0.25">
      <c r="A5719" s="37"/>
      <c r="B5719" s="37"/>
    </row>
    <row r="5720" spans="1:2" x14ac:dyDescent="0.25">
      <c r="A5720" s="37"/>
      <c r="B5720" s="37"/>
    </row>
    <row r="5721" spans="1:2" x14ac:dyDescent="0.25">
      <c r="A5721" s="37"/>
      <c r="B5721" s="37"/>
    </row>
    <row r="5722" spans="1:2" x14ac:dyDescent="0.25">
      <c r="A5722" s="37"/>
      <c r="B5722" s="37"/>
    </row>
    <row r="5723" spans="1:2" x14ac:dyDescent="0.25">
      <c r="A5723" s="37"/>
      <c r="B5723" s="37"/>
    </row>
    <row r="5724" spans="1:2" x14ac:dyDescent="0.25">
      <c r="A5724" s="37"/>
      <c r="B5724" s="37"/>
    </row>
    <row r="5725" spans="1:2" x14ac:dyDescent="0.25">
      <c r="A5725" s="37"/>
      <c r="B5725" s="37"/>
    </row>
    <row r="5726" spans="1:2" x14ac:dyDescent="0.25">
      <c r="A5726" s="37"/>
      <c r="B5726" s="37"/>
    </row>
    <row r="5727" spans="1:2" x14ac:dyDescent="0.25">
      <c r="A5727" s="37"/>
      <c r="B5727" s="37"/>
    </row>
    <row r="5728" spans="1:2" x14ac:dyDescent="0.25">
      <c r="A5728" s="37"/>
      <c r="B5728" s="37"/>
    </row>
    <row r="5729" spans="1:2" x14ac:dyDescent="0.25">
      <c r="A5729" s="37"/>
      <c r="B5729" s="37"/>
    </row>
    <row r="5730" spans="1:2" x14ac:dyDescent="0.25">
      <c r="A5730" s="37"/>
      <c r="B5730" s="37"/>
    </row>
    <row r="5731" spans="1:2" x14ac:dyDescent="0.25">
      <c r="A5731" s="37"/>
      <c r="B5731" s="37"/>
    </row>
    <row r="5732" spans="1:2" x14ac:dyDescent="0.25">
      <c r="A5732" s="37"/>
      <c r="B5732" s="37"/>
    </row>
    <row r="5733" spans="1:2" x14ac:dyDescent="0.25">
      <c r="A5733" s="37"/>
      <c r="B5733" s="37"/>
    </row>
    <row r="5734" spans="1:2" x14ac:dyDescent="0.25">
      <c r="A5734" s="37"/>
      <c r="B5734" s="37"/>
    </row>
    <row r="5735" spans="1:2" x14ac:dyDescent="0.25">
      <c r="A5735" s="37"/>
      <c r="B5735" s="37"/>
    </row>
    <row r="5736" spans="1:2" x14ac:dyDescent="0.25">
      <c r="A5736" s="37"/>
      <c r="B5736" s="37"/>
    </row>
    <row r="5737" spans="1:2" x14ac:dyDescent="0.25">
      <c r="A5737" s="37"/>
      <c r="B5737" s="37"/>
    </row>
    <row r="5738" spans="1:2" x14ac:dyDescent="0.25">
      <c r="A5738" s="37"/>
      <c r="B5738" s="37"/>
    </row>
    <row r="5739" spans="1:2" x14ac:dyDescent="0.25">
      <c r="A5739" s="37"/>
      <c r="B5739" s="37"/>
    </row>
    <row r="5740" spans="1:2" x14ac:dyDescent="0.25">
      <c r="A5740" s="37"/>
      <c r="B5740" s="37"/>
    </row>
    <row r="5741" spans="1:2" x14ac:dyDescent="0.25">
      <c r="A5741" s="37"/>
      <c r="B5741" s="37"/>
    </row>
    <row r="5742" spans="1:2" x14ac:dyDescent="0.25">
      <c r="A5742" s="37"/>
      <c r="B5742" s="37"/>
    </row>
    <row r="5743" spans="1:2" x14ac:dyDescent="0.25">
      <c r="A5743" s="37"/>
      <c r="B5743" s="37"/>
    </row>
    <row r="5744" spans="1:2" x14ac:dyDescent="0.25">
      <c r="A5744" s="37"/>
      <c r="B5744" s="37"/>
    </row>
    <row r="5745" spans="1:2" x14ac:dyDescent="0.25">
      <c r="A5745" s="37"/>
      <c r="B5745" s="37"/>
    </row>
    <row r="5746" spans="1:2" x14ac:dyDescent="0.25">
      <c r="A5746" s="37"/>
      <c r="B5746" s="37"/>
    </row>
    <row r="5747" spans="1:2" x14ac:dyDescent="0.25">
      <c r="A5747" s="37"/>
      <c r="B5747" s="37"/>
    </row>
    <row r="5748" spans="1:2" x14ac:dyDescent="0.25">
      <c r="A5748" s="37"/>
      <c r="B5748" s="37"/>
    </row>
    <row r="5749" spans="1:2" x14ac:dyDescent="0.25">
      <c r="A5749" s="37"/>
      <c r="B5749" s="37"/>
    </row>
    <row r="5750" spans="1:2" x14ac:dyDescent="0.25">
      <c r="A5750" s="37"/>
      <c r="B5750" s="37"/>
    </row>
    <row r="5751" spans="1:2" x14ac:dyDescent="0.25">
      <c r="A5751" s="37"/>
      <c r="B5751" s="37"/>
    </row>
    <row r="5752" spans="1:2" x14ac:dyDescent="0.25">
      <c r="A5752" s="37"/>
      <c r="B5752" s="37"/>
    </row>
    <row r="5753" spans="1:2" x14ac:dyDescent="0.25">
      <c r="A5753" s="37"/>
      <c r="B5753" s="37"/>
    </row>
    <row r="5754" spans="1:2" x14ac:dyDescent="0.25">
      <c r="A5754" s="37"/>
      <c r="B5754" s="37"/>
    </row>
    <row r="5755" spans="1:2" x14ac:dyDescent="0.25">
      <c r="A5755" s="37"/>
      <c r="B5755" s="37"/>
    </row>
    <row r="5756" spans="1:2" x14ac:dyDescent="0.25">
      <c r="A5756" s="37"/>
      <c r="B5756" s="37"/>
    </row>
    <row r="5757" spans="1:2" x14ac:dyDescent="0.25">
      <c r="A5757" s="37"/>
      <c r="B5757" s="37"/>
    </row>
    <row r="5758" spans="1:2" x14ac:dyDescent="0.25">
      <c r="A5758" s="37"/>
      <c r="B5758" s="37"/>
    </row>
    <row r="5759" spans="1:2" x14ac:dyDescent="0.25">
      <c r="A5759" s="37"/>
      <c r="B5759" s="37"/>
    </row>
    <row r="5760" spans="1:2" x14ac:dyDescent="0.25">
      <c r="A5760" s="37"/>
      <c r="B5760" s="37"/>
    </row>
    <row r="5761" spans="1:2" x14ac:dyDescent="0.25">
      <c r="A5761" s="37"/>
      <c r="B5761" s="37"/>
    </row>
    <row r="5762" spans="1:2" x14ac:dyDescent="0.25">
      <c r="A5762" s="37"/>
      <c r="B5762" s="37"/>
    </row>
    <row r="5763" spans="1:2" x14ac:dyDescent="0.25">
      <c r="A5763" s="37"/>
      <c r="B5763" s="37"/>
    </row>
    <row r="5764" spans="1:2" x14ac:dyDescent="0.25">
      <c r="A5764" s="37"/>
      <c r="B5764" s="37"/>
    </row>
    <row r="5765" spans="1:2" x14ac:dyDescent="0.25">
      <c r="A5765" s="37"/>
      <c r="B5765" s="37"/>
    </row>
    <row r="5766" spans="1:2" x14ac:dyDescent="0.25">
      <c r="A5766" s="37"/>
      <c r="B5766" s="37"/>
    </row>
    <row r="5767" spans="1:2" x14ac:dyDescent="0.25">
      <c r="A5767" s="37"/>
      <c r="B5767" s="37"/>
    </row>
    <row r="5768" spans="1:2" x14ac:dyDescent="0.25">
      <c r="A5768" s="37"/>
      <c r="B5768" s="37"/>
    </row>
    <row r="5769" spans="1:2" x14ac:dyDescent="0.25">
      <c r="A5769" s="37"/>
      <c r="B5769" s="37"/>
    </row>
    <row r="5770" spans="1:2" x14ac:dyDescent="0.25">
      <c r="A5770" s="37"/>
      <c r="B5770" s="37"/>
    </row>
    <row r="5771" spans="1:2" x14ac:dyDescent="0.25">
      <c r="A5771" s="37"/>
      <c r="B5771" s="37"/>
    </row>
    <row r="5772" spans="1:2" x14ac:dyDescent="0.25">
      <c r="A5772" s="37"/>
      <c r="B5772" s="37"/>
    </row>
    <row r="5773" spans="1:2" x14ac:dyDescent="0.25">
      <c r="A5773" s="37"/>
      <c r="B5773" s="37"/>
    </row>
    <row r="5774" spans="1:2" x14ac:dyDescent="0.25">
      <c r="A5774" s="37"/>
      <c r="B5774" s="37"/>
    </row>
    <row r="5775" spans="1:2" x14ac:dyDescent="0.25">
      <c r="A5775" s="37"/>
      <c r="B5775" s="37"/>
    </row>
    <row r="5776" spans="1:2" x14ac:dyDescent="0.25">
      <c r="A5776" s="37"/>
      <c r="B5776" s="37"/>
    </row>
    <row r="5777" spans="1:2" x14ac:dyDescent="0.25">
      <c r="A5777" s="37"/>
      <c r="B5777" s="37"/>
    </row>
  </sheetData>
  <protectedRanges>
    <protectedRange sqref="K468:K473" name="Range1_2"/>
    <protectedRange sqref="K474:K481" name="Range1_1_1"/>
    <protectedRange sqref="K1604:K1605" name="Range1"/>
    <protectedRange sqref="K1606:K1611" name="Range1_1"/>
    <protectedRange sqref="K1612:K1619" name="Range1_2_1"/>
    <protectedRange sqref="K1620:K1621" name="Range1_3"/>
    <protectedRange sqref="K1622:K1627" name="Range1_4"/>
    <protectedRange sqref="K1628:K1635" name="Range1_5"/>
    <protectedRange sqref="K1636:K1637" name="Range1_6"/>
    <protectedRange sqref="K1638:K1643" name="Range1_7"/>
    <protectedRange sqref="K1644:K1651" name="Range1_8"/>
    <protectedRange sqref="K1652:K1653" name="Range1_9"/>
    <protectedRange sqref="K1654:K1659" name="Range1_10"/>
    <protectedRange sqref="K1660:K1667" name="Range1_11"/>
    <protectedRange sqref="K1668:K1669" name="Range1_12"/>
    <protectedRange sqref="K1670:K1675" name="Range1_13"/>
    <protectedRange sqref="K1676:K1683" name="Range1_14"/>
    <protectedRange sqref="K1684:K1685" name="Range1_15"/>
    <protectedRange sqref="K1686:K1691" name="Range1_16"/>
    <protectedRange sqref="K1692:K1699" name="Range1_17"/>
    <protectedRange sqref="K1700:K1701" name="Range1_18"/>
    <protectedRange sqref="K1702:K1707" name="Range1_19"/>
    <protectedRange sqref="K1708:K1715" name="Range1_20"/>
  </protectedRanges>
  <autoFilter ref="A1:K92173" xr:uid="{35F2C898-F50A-4E67-8E21-5CA095C210CE}"/>
  <phoneticPr fontId="32" type="noConversion"/>
  <dataValidations count="1">
    <dataValidation type="whole" operator="greaterThanOrEqual" allowBlank="1" showInputMessage="1" showErrorMessage="1" errorTitle="Input Error" error="Please enter a whole number." sqref="K468:K481 K1605:K1619 K1621:K1635 K1637:K1651 K1653:K1667 K1669:K1683 K1685:K1699 K1701:K1715" xr:uid="{8481BDCD-5B51-4E97-A9B2-3B9D44E8ED9E}">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163"/>
  <sheetViews>
    <sheetView topLeftCell="A2" workbookViewId="0">
      <selection activeCell="A17" sqref="A17"/>
    </sheetView>
  </sheetViews>
  <sheetFormatPr defaultRowHeight="15" x14ac:dyDescent="0.25"/>
  <cols>
    <col min="2" max="2" width="58.7109375" bestFit="1" customWidth="1"/>
    <col min="3" max="3" width="58.7109375" customWidth="1"/>
    <col min="7" max="7" width="41.28515625" bestFit="1" customWidth="1"/>
    <col min="10" max="10" width="19.85546875" bestFit="1" customWidth="1"/>
    <col min="11" max="11" width="19" bestFit="1" customWidth="1"/>
    <col min="12" max="12" width="10.5703125" bestFit="1" customWidth="1"/>
    <col min="13" max="13" width="42.5703125" bestFit="1" customWidth="1"/>
    <col min="14" max="14" width="11.28515625" bestFit="1" customWidth="1"/>
    <col min="19" max="19" width="15.42578125" bestFit="1" customWidth="1"/>
    <col min="20" max="20" width="15.28515625" bestFit="1" customWidth="1"/>
  </cols>
  <sheetData>
    <row r="1" spans="1:21" x14ac:dyDescent="0.25">
      <c r="A1" s="4" t="s">
        <v>209</v>
      </c>
      <c r="B1" s="4"/>
      <c r="C1" s="4"/>
      <c r="D1" s="4"/>
      <c r="E1" s="4"/>
      <c r="F1" s="4" t="s">
        <v>565</v>
      </c>
      <c r="G1" s="4"/>
      <c r="I1" s="4"/>
      <c r="J1" s="4" t="s">
        <v>473</v>
      </c>
      <c r="K1" s="4" t="s">
        <v>535</v>
      </c>
      <c r="L1" s="4"/>
      <c r="M1" s="4"/>
      <c r="N1" s="4"/>
      <c r="O1" s="4"/>
      <c r="P1" s="4"/>
      <c r="Q1" s="4"/>
      <c r="S1" s="4"/>
      <c r="T1" s="4"/>
      <c r="U1" s="4"/>
    </row>
    <row r="2" spans="1:21" x14ac:dyDescent="0.25">
      <c r="A2" t="s">
        <v>210</v>
      </c>
      <c r="B2" t="s">
        <v>211</v>
      </c>
      <c r="C2" t="s">
        <v>211</v>
      </c>
      <c r="D2" t="s">
        <v>212</v>
      </c>
      <c r="F2" t="s">
        <v>471</v>
      </c>
      <c r="G2" t="s">
        <v>455</v>
      </c>
      <c r="J2" s="28" t="s">
        <v>492</v>
      </c>
      <c r="K2" t="s">
        <v>631</v>
      </c>
      <c r="L2" s="1">
        <v>44834</v>
      </c>
    </row>
    <row r="3" spans="1:21" x14ac:dyDescent="0.25">
      <c r="B3" s="6" t="s">
        <v>213</v>
      </c>
      <c r="C3" s="6" t="s">
        <v>213</v>
      </c>
      <c r="F3" t="s">
        <v>472</v>
      </c>
      <c r="G3" t="s">
        <v>456</v>
      </c>
      <c r="J3" s="28" t="s">
        <v>536</v>
      </c>
      <c r="K3" t="s">
        <v>632</v>
      </c>
      <c r="L3" s="1">
        <v>45016</v>
      </c>
    </row>
    <row r="4" spans="1:21" x14ac:dyDescent="0.25">
      <c r="A4" t="s">
        <v>0</v>
      </c>
      <c r="B4" t="s">
        <v>101</v>
      </c>
      <c r="C4" t="s">
        <v>101</v>
      </c>
      <c r="D4" t="s">
        <v>99</v>
      </c>
      <c r="F4" t="s">
        <v>495</v>
      </c>
      <c r="G4" t="s">
        <v>457</v>
      </c>
      <c r="J4" s="28" t="s">
        <v>537</v>
      </c>
      <c r="K4" t="s">
        <v>633</v>
      </c>
      <c r="L4" s="1">
        <v>45199</v>
      </c>
    </row>
    <row r="5" spans="1:21" x14ac:dyDescent="0.25">
      <c r="A5" t="s">
        <v>45</v>
      </c>
      <c r="B5" t="s">
        <v>90</v>
      </c>
      <c r="C5" t="s">
        <v>90</v>
      </c>
      <c r="D5" t="s">
        <v>99</v>
      </c>
      <c r="F5" t="s">
        <v>496</v>
      </c>
      <c r="G5" t="s">
        <v>458</v>
      </c>
      <c r="J5" s="28" t="s">
        <v>538</v>
      </c>
      <c r="K5" t="s">
        <v>634</v>
      </c>
      <c r="L5" s="1">
        <v>45382</v>
      </c>
    </row>
    <row r="6" spans="1:21" x14ac:dyDescent="0.25">
      <c r="A6" t="s">
        <v>3</v>
      </c>
      <c r="B6" t="s">
        <v>66</v>
      </c>
      <c r="C6" t="s">
        <v>66</v>
      </c>
      <c r="D6" t="s">
        <v>99</v>
      </c>
      <c r="F6" t="s">
        <v>497</v>
      </c>
      <c r="G6" t="s">
        <v>459</v>
      </c>
      <c r="J6" s="28"/>
    </row>
    <row r="7" spans="1:21" x14ac:dyDescent="0.25">
      <c r="A7" t="s">
        <v>11</v>
      </c>
      <c r="B7" t="s">
        <v>57</v>
      </c>
      <c r="C7" t="s">
        <v>57</v>
      </c>
      <c r="D7" t="s">
        <v>99</v>
      </c>
      <c r="F7" t="s">
        <v>498</v>
      </c>
      <c r="G7" t="s">
        <v>460</v>
      </c>
      <c r="J7" s="28"/>
    </row>
    <row r="8" spans="1:21" x14ac:dyDescent="0.25">
      <c r="A8" t="s">
        <v>8</v>
      </c>
      <c r="B8" t="s">
        <v>58</v>
      </c>
      <c r="C8" t="s">
        <v>58</v>
      </c>
      <c r="D8" t="s">
        <v>99</v>
      </c>
      <c r="F8" t="s">
        <v>499</v>
      </c>
      <c r="G8" t="s">
        <v>461</v>
      </c>
      <c r="J8" s="28"/>
    </row>
    <row r="9" spans="1:21" x14ac:dyDescent="0.25">
      <c r="A9" t="s">
        <v>5</v>
      </c>
      <c r="B9" t="s">
        <v>60</v>
      </c>
      <c r="C9" t="s">
        <v>60</v>
      </c>
      <c r="D9" t="s">
        <v>99</v>
      </c>
      <c r="F9" t="s">
        <v>500</v>
      </c>
      <c r="G9" t="s">
        <v>462</v>
      </c>
      <c r="J9" s="28"/>
    </row>
    <row r="10" spans="1:21" x14ac:dyDescent="0.25">
      <c r="A10" t="s">
        <v>18</v>
      </c>
      <c r="B10" t="s">
        <v>52</v>
      </c>
      <c r="C10" t="s">
        <v>52</v>
      </c>
      <c r="D10" t="s">
        <v>99</v>
      </c>
      <c r="F10" t="s">
        <v>501</v>
      </c>
      <c r="G10" t="s">
        <v>463</v>
      </c>
      <c r="J10" s="28"/>
    </row>
    <row r="11" spans="1:21" x14ac:dyDescent="0.25">
      <c r="A11" t="s">
        <v>572</v>
      </c>
      <c r="B11" t="s">
        <v>581</v>
      </c>
      <c r="C11" t="s">
        <v>581</v>
      </c>
      <c r="D11" t="s">
        <v>99</v>
      </c>
      <c r="F11" t="s">
        <v>502</v>
      </c>
      <c r="G11" t="s">
        <v>464</v>
      </c>
      <c r="J11" s="28"/>
    </row>
    <row r="12" spans="1:21" x14ac:dyDescent="0.25">
      <c r="B12" s="6" t="s">
        <v>213</v>
      </c>
      <c r="C12" s="6" t="s">
        <v>213</v>
      </c>
      <c r="F12" t="s">
        <v>503</v>
      </c>
      <c r="G12" t="s">
        <v>465</v>
      </c>
      <c r="J12" s="28"/>
    </row>
    <row r="13" spans="1:21" x14ac:dyDescent="0.25">
      <c r="A13" t="s">
        <v>2</v>
      </c>
      <c r="B13" t="s">
        <v>86</v>
      </c>
      <c r="C13" t="str">
        <f>_xlfn.CONCAT(A13, " ", B13)</f>
        <v>111AA1 North East</v>
      </c>
      <c r="D13" t="s">
        <v>214</v>
      </c>
      <c r="F13" t="s">
        <v>504</v>
      </c>
      <c r="G13" t="s">
        <v>466</v>
      </c>
      <c r="J13" s="28"/>
    </row>
    <row r="14" spans="1:21" x14ac:dyDescent="0.25">
      <c r="A14" t="s">
        <v>88</v>
      </c>
      <c r="B14" t="s">
        <v>489</v>
      </c>
      <c r="C14" t="str">
        <f t="shared" ref="C14:C16" si="0">_xlfn.CONCAT(A14, " ", B14)</f>
        <v>111AI7 Yorkshire and Humber</v>
      </c>
      <c r="D14" t="s">
        <v>214</v>
      </c>
      <c r="F14" t="s">
        <v>505</v>
      </c>
      <c r="G14" t="s">
        <v>467</v>
      </c>
      <c r="J14" s="28"/>
    </row>
    <row r="15" spans="1:21" x14ac:dyDescent="0.25">
      <c r="A15" t="s">
        <v>220</v>
      </c>
      <c r="B15" t="s">
        <v>490</v>
      </c>
      <c r="C15" t="str">
        <f t="shared" si="0"/>
        <v>111AJ3 North West including Blackpool</v>
      </c>
      <c r="D15" t="s">
        <v>214</v>
      </c>
      <c r="F15" t="s">
        <v>506</v>
      </c>
      <c r="G15" t="s">
        <v>468</v>
      </c>
      <c r="J15" s="28"/>
    </row>
    <row r="16" spans="1:21" x14ac:dyDescent="0.25">
      <c r="A16" t="s">
        <v>293</v>
      </c>
      <c r="B16" t="s">
        <v>294</v>
      </c>
      <c r="C16" t="str">
        <f t="shared" si="0"/>
        <v>111AJ8 Derbyshire (DHU)</v>
      </c>
      <c r="D16" t="s">
        <v>214</v>
      </c>
      <c r="F16" t="s">
        <v>507</v>
      </c>
      <c r="G16" t="s">
        <v>469</v>
      </c>
      <c r="J16" s="28"/>
    </row>
    <row r="17" spans="1:10" x14ac:dyDescent="0.25">
      <c r="A17" t="s">
        <v>289</v>
      </c>
      <c r="B17" t="s">
        <v>290</v>
      </c>
      <c r="C17" t="str">
        <f t="shared" ref="C17" si="1">_xlfn.CONCAT(A17, " ", B17)</f>
        <v>111AK7 Leicestershire and Rutland (DHU)</v>
      </c>
      <c r="D17" t="s">
        <v>214</v>
      </c>
      <c r="F17" t="s">
        <v>508</v>
      </c>
      <c r="G17" t="s">
        <v>470</v>
      </c>
      <c r="J17" s="28"/>
    </row>
    <row r="18" spans="1:10" x14ac:dyDescent="0.25">
      <c r="A18" t="s">
        <v>291</v>
      </c>
      <c r="B18" t="s">
        <v>292</v>
      </c>
      <c r="C18" t="str">
        <f t="shared" ref="C18:C55" si="2">_xlfn.CONCAT(A18, " ", B18)</f>
        <v>111AK6 Lincolnshire (DHU)</v>
      </c>
      <c r="D18" t="s">
        <v>214</v>
      </c>
      <c r="J18" s="28"/>
    </row>
    <row r="19" spans="1:10" x14ac:dyDescent="0.25">
      <c r="A19" t="s">
        <v>15</v>
      </c>
      <c r="B19" t="s">
        <v>67</v>
      </c>
      <c r="C19" t="str">
        <f t="shared" si="2"/>
        <v>111AC6 Northamptonshire</v>
      </c>
      <c r="D19" t="s">
        <v>214</v>
      </c>
      <c r="J19" s="28"/>
    </row>
    <row r="20" spans="1:10" x14ac:dyDescent="0.25">
      <c r="A20" t="s">
        <v>450</v>
      </c>
      <c r="B20" t="s">
        <v>451</v>
      </c>
      <c r="C20" t="str">
        <f t="shared" si="2"/>
        <v>111AL1 Nottinghamshire (DHU)</v>
      </c>
      <c r="D20" t="s">
        <v>214</v>
      </c>
      <c r="J20" s="28"/>
    </row>
    <row r="21" spans="1:10" x14ac:dyDescent="0.25">
      <c r="A21" t="s">
        <v>41</v>
      </c>
      <c r="B21" t="s">
        <v>97</v>
      </c>
      <c r="C21" t="str">
        <f t="shared" si="2"/>
        <v>111AF4 Staffordshire</v>
      </c>
      <c r="D21" t="s">
        <v>214</v>
      </c>
      <c r="J21" s="28"/>
    </row>
    <row r="22" spans="1:10" x14ac:dyDescent="0.25">
      <c r="A22" t="s">
        <v>288</v>
      </c>
      <c r="B22" t="s">
        <v>448</v>
      </c>
      <c r="C22" t="str">
        <f t="shared" si="2"/>
        <v>111AK5 West Midlands (ICB)</v>
      </c>
      <c r="D22" t="s">
        <v>214</v>
      </c>
      <c r="J22" s="28"/>
    </row>
    <row r="23" spans="1:10" x14ac:dyDescent="0.25">
      <c r="A23" t="s">
        <v>556</v>
      </c>
      <c r="B23" t="s">
        <v>557</v>
      </c>
      <c r="C23" t="str">
        <f t="shared" si="2"/>
        <v>111AL4 West Midlands ICB (DHU)</v>
      </c>
      <c r="D23" t="s">
        <v>214</v>
      </c>
      <c r="J23" s="28"/>
    </row>
    <row r="24" spans="1:10" x14ac:dyDescent="0.25">
      <c r="A24" t="s">
        <v>14</v>
      </c>
      <c r="B24" t="s">
        <v>71</v>
      </c>
      <c r="C24" t="str">
        <f t="shared" si="2"/>
        <v>111AC5 Cambridgeshire and Peterborough</v>
      </c>
      <c r="D24" t="s">
        <v>214</v>
      </c>
      <c r="J24" s="28"/>
    </row>
    <row r="25" spans="1:10" x14ac:dyDescent="0.25">
      <c r="A25" t="s">
        <v>13</v>
      </c>
      <c r="B25" t="s">
        <v>70</v>
      </c>
      <c r="C25" t="str">
        <f t="shared" si="2"/>
        <v>111AB2 Hertfordshire</v>
      </c>
      <c r="D25" t="s">
        <v>214</v>
      </c>
      <c r="J25" s="28"/>
    </row>
    <row r="26" spans="1:10" x14ac:dyDescent="0.25">
      <c r="A26" t="s">
        <v>43</v>
      </c>
      <c r="B26" t="s">
        <v>72</v>
      </c>
      <c r="C26" t="str">
        <f t="shared" si="2"/>
        <v>111AG7 Luton and Bedfordshire</v>
      </c>
      <c r="D26" t="s">
        <v>214</v>
      </c>
      <c r="J26" s="28"/>
    </row>
    <row r="27" spans="1:10" x14ac:dyDescent="0.25">
      <c r="A27" t="s">
        <v>25</v>
      </c>
      <c r="B27" t="s">
        <v>168</v>
      </c>
      <c r="C27" t="str">
        <f t="shared" si="2"/>
        <v>111AH4 Mid and South Essex</v>
      </c>
      <c r="D27" t="s">
        <v>214</v>
      </c>
      <c r="J27" s="28"/>
    </row>
    <row r="28" spans="1:10" x14ac:dyDescent="0.25">
      <c r="A28" t="s">
        <v>16</v>
      </c>
      <c r="B28" t="s">
        <v>68</v>
      </c>
      <c r="C28" t="str">
        <f t="shared" si="2"/>
        <v>111AC7 Milton Keynes</v>
      </c>
      <c r="D28" t="s">
        <v>214</v>
      </c>
      <c r="J28" s="28"/>
    </row>
    <row r="29" spans="1:10" x14ac:dyDescent="0.25">
      <c r="A29" t="s">
        <v>22</v>
      </c>
      <c r="B29" t="s">
        <v>75</v>
      </c>
      <c r="C29" t="str">
        <f t="shared" si="2"/>
        <v>111AG8 Norfolk including Great Yarmouth and Waveney</v>
      </c>
      <c r="D29" t="s">
        <v>214</v>
      </c>
      <c r="J29" s="28"/>
    </row>
    <row r="30" spans="1:10" x14ac:dyDescent="0.25">
      <c r="A30" t="s">
        <v>28</v>
      </c>
      <c r="B30" t="s">
        <v>56</v>
      </c>
      <c r="C30" t="str">
        <f t="shared" si="2"/>
        <v>111AH7 North East Essex &amp; Suffolk</v>
      </c>
      <c r="D30" t="s">
        <v>214</v>
      </c>
      <c r="J30" s="28"/>
    </row>
    <row r="31" spans="1:10" x14ac:dyDescent="0.25">
      <c r="A31" t="s">
        <v>34</v>
      </c>
      <c r="B31" t="s">
        <v>73</v>
      </c>
      <c r="C31" t="str">
        <f t="shared" si="2"/>
        <v>111AI3 West Essex (HUC)</v>
      </c>
      <c r="D31" t="s">
        <v>214</v>
      </c>
      <c r="J31" s="28"/>
    </row>
    <row r="32" spans="1:10" x14ac:dyDescent="0.25">
      <c r="A32" t="s">
        <v>17</v>
      </c>
      <c r="B32" t="s">
        <v>84</v>
      </c>
      <c r="C32" t="str">
        <f t="shared" si="2"/>
        <v>111AD5 North Central London</v>
      </c>
      <c r="D32" t="s">
        <v>214</v>
      </c>
      <c r="J32" s="16"/>
    </row>
    <row r="33" spans="1:13" x14ac:dyDescent="0.25">
      <c r="A33" t="s">
        <v>27</v>
      </c>
      <c r="B33" t="s">
        <v>81</v>
      </c>
      <c r="C33" t="str">
        <f t="shared" si="2"/>
        <v>111AH5 North East London</v>
      </c>
      <c r="D33" t="s">
        <v>214</v>
      </c>
      <c r="J33" s="16"/>
    </row>
    <row r="34" spans="1:13" x14ac:dyDescent="0.25">
      <c r="A34" t="s">
        <v>46</v>
      </c>
      <c r="B34" t="s">
        <v>82</v>
      </c>
      <c r="C34" t="str">
        <f t="shared" si="2"/>
        <v>111AJ1 North West London</v>
      </c>
      <c r="D34" t="s">
        <v>214</v>
      </c>
      <c r="J34" s="16"/>
    </row>
    <row r="35" spans="1:13" x14ac:dyDescent="0.25">
      <c r="A35" t="s">
        <v>40</v>
      </c>
      <c r="B35" t="s">
        <v>80</v>
      </c>
      <c r="C35" t="str">
        <f t="shared" si="2"/>
        <v>111AD7 South East London</v>
      </c>
      <c r="D35" t="s">
        <v>214</v>
      </c>
      <c r="J35" s="16"/>
    </row>
    <row r="36" spans="1:13" x14ac:dyDescent="0.25">
      <c r="A36" t="s">
        <v>42</v>
      </c>
      <c r="B36" t="s">
        <v>98</v>
      </c>
      <c r="C36" t="str">
        <f t="shared" si="2"/>
        <v>111AG5 South West London</v>
      </c>
      <c r="D36" t="s">
        <v>214</v>
      </c>
      <c r="J36" s="16"/>
    </row>
    <row r="37" spans="1:13" x14ac:dyDescent="0.25">
      <c r="A37" t="s">
        <v>295</v>
      </c>
      <c r="B37" t="s">
        <v>296</v>
      </c>
      <c r="C37" t="str">
        <f t="shared" si="2"/>
        <v>111AK9 South West London (PPG)</v>
      </c>
      <c r="D37" t="s">
        <v>214</v>
      </c>
      <c r="J37" s="16"/>
      <c r="M37" s="1"/>
    </row>
    <row r="38" spans="1:13" x14ac:dyDescent="0.25">
      <c r="A38" t="s">
        <v>31</v>
      </c>
      <c r="B38" t="s">
        <v>93</v>
      </c>
      <c r="C38" t="str">
        <f t="shared" si="2"/>
        <v>111AH9 Hampshire and Surrey Heath</v>
      </c>
      <c r="D38" t="s">
        <v>214</v>
      </c>
      <c r="J38" s="16"/>
      <c r="M38" s="1"/>
    </row>
    <row r="39" spans="1:13" x14ac:dyDescent="0.25">
      <c r="A39" t="s">
        <v>7</v>
      </c>
      <c r="B39" t="s">
        <v>78</v>
      </c>
      <c r="C39" t="str">
        <f t="shared" si="2"/>
        <v>111AA6 Isle of Wight</v>
      </c>
      <c r="D39" t="s">
        <v>214</v>
      </c>
      <c r="J39" s="16"/>
      <c r="M39" s="1"/>
    </row>
    <row r="40" spans="1:13" x14ac:dyDescent="0.25">
      <c r="A40" t="s">
        <v>39</v>
      </c>
      <c r="B40" t="s">
        <v>204</v>
      </c>
      <c r="C40" t="str">
        <f t="shared" si="2"/>
        <v>111AI9 Kent, Medway &amp; Sussex</v>
      </c>
      <c r="D40" t="s">
        <v>214</v>
      </c>
      <c r="J40" s="16"/>
      <c r="M40" s="1"/>
    </row>
    <row r="41" spans="1:13" x14ac:dyDescent="0.25">
      <c r="A41" t="s">
        <v>33</v>
      </c>
      <c r="B41" t="s">
        <v>59</v>
      </c>
      <c r="C41" t="str">
        <f t="shared" si="2"/>
        <v>111AI2 Surrey Heartlands</v>
      </c>
      <c r="D41" t="s">
        <v>214</v>
      </c>
      <c r="J41" s="16"/>
      <c r="M41" s="1"/>
    </row>
    <row r="42" spans="1:13" x14ac:dyDescent="0.25">
      <c r="A42" t="s">
        <v>24</v>
      </c>
      <c r="B42" t="s">
        <v>92</v>
      </c>
      <c r="C42" t="str">
        <f t="shared" si="2"/>
        <v>111AG9 Thames Valley</v>
      </c>
      <c r="D42" t="s">
        <v>214</v>
      </c>
      <c r="J42" s="16"/>
      <c r="M42" s="1"/>
    </row>
    <row r="43" spans="1:13" x14ac:dyDescent="0.25">
      <c r="A43" t="s">
        <v>222</v>
      </c>
      <c r="B43" t="s">
        <v>223</v>
      </c>
      <c r="C43" t="str">
        <f t="shared" si="2"/>
        <v>111AJ2 BaNES, Swindon &amp; Wiltshire (Medvivo)</v>
      </c>
      <c r="D43" t="s">
        <v>214</v>
      </c>
      <c r="J43" s="16"/>
    </row>
    <row r="44" spans="1:13" x14ac:dyDescent="0.25">
      <c r="A44" t="s">
        <v>575</v>
      </c>
      <c r="B44" t="s">
        <v>576</v>
      </c>
      <c r="C44" t="str">
        <f t="shared" si="2"/>
        <v>111AL6 BaNES, Swindon &amp; Wiltshire (Medvivo-PPG)</v>
      </c>
      <c r="D44" t="s">
        <v>214</v>
      </c>
      <c r="J44" s="16"/>
    </row>
    <row r="45" spans="1:13" x14ac:dyDescent="0.25">
      <c r="A45" t="s">
        <v>51</v>
      </c>
      <c r="B45" t="s">
        <v>184</v>
      </c>
      <c r="C45" t="str">
        <f t="shared" si="2"/>
        <v>111AI5 Bristol, North Somerset &amp; South Gloucestershire</v>
      </c>
      <c r="D45" t="s">
        <v>214</v>
      </c>
      <c r="J45" s="16"/>
    </row>
    <row r="46" spans="1:13" x14ac:dyDescent="0.25">
      <c r="A46" t="s">
        <v>20</v>
      </c>
      <c r="B46" t="s">
        <v>96</v>
      </c>
      <c r="C46" t="str">
        <f t="shared" si="2"/>
        <v>111AF1 Cornwall</v>
      </c>
      <c r="D46" t="s">
        <v>214</v>
      </c>
      <c r="J46" s="16"/>
    </row>
    <row r="47" spans="1:13" x14ac:dyDescent="0.25">
      <c r="A47" t="s">
        <v>558</v>
      </c>
      <c r="B47" t="s">
        <v>559</v>
      </c>
      <c r="C47" t="str">
        <f t="shared" si="2"/>
        <v>111AL3 Cornwall (HUC)</v>
      </c>
      <c r="D47" t="s">
        <v>214</v>
      </c>
      <c r="J47" s="16"/>
    </row>
    <row r="48" spans="1:13" x14ac:dyDescent="0.25">
      <c r="A48" t="s">
        <v>37</v>
      </c>
      <c r="B48" t="s">
        <v>62</v>
      </c>
      <c r="C48" t="str">
        <f t="shared" si="2"/>
        <v>111AI6 Devon (Devon Doctors)</v>
      </c>
      <c r="D48" t="s">
        <v>214</v>
      </c>
      <c r="J48" s="16"/>
    </row>
    <row r="49" spans="1:10" x14ac:dyDescent="0.25">
      <c r="A49" t="s">
        <v>453</v>
      </c>
      <c r="B49" t="s">
        <v>454</v>
      </c>
      <c r="C49" t="str">
        <f t="shared" si="2"/>
        <v>111AL2 Devon (PPG)</v>
      </c>
      <c r="D49" t="s">
        <v>214</v>
      </c>
      <c r="J49" s="16"/>
    </row>
    <row r="50" spans="1:10" x14ac:dyDescent="0.25">
      <c r="A50" t="s">
        <v>36</v>
      </c>
      <c r="B50" t="s">
        <v>64</v>
      </c>
      <c r="C50" t="str">
        <f t="shared" si="2"/>
        <v>111AI4 Dorset (DHC)</v>
      </c>
      <c r="D50" t="s">
        <v>214</v>
      </c>
      <c r="J50" s="16"/>
    </row>
    <row r="51" spans="1:10" x14ac:dyDescent="0.25">
      <c r="A51" t="s">
        <v>44</v>
      </c>
      <c r="B51" t="s">
        <v>55</v>
      </c>
      <c r="C51" t="str">
        <f t="shared" si="2"/>
        <v>111AH2 Gloucestershire</v>
      </c>
      <c r="D51" t="s">
        <v>214</v>
      </c>
      <c r="J51" s="16"/>
    </row>
    <row r="52" spans="1:10" x14ac:dyDescent="0.25">
      <c r="A52" t="s">
        <v>30</v>
      </c>
      <c r="B52" t="s">
        <v>61</v>
      </c>
      <c r="C52" t="str">
        <f t="shared" si="2"/>
        <v>111AH8 Somerset (Devon Doctors)</v>
      </c>
      <c r="D52" t="s">
        <v>214</v>
      </c>
      <c r="J52" s="16"/>
    </row>
    <row r="53" spans="1:10" x14ac:dyDescent="0.25">
      <c r="A53" t="s">
        <v>579</v>
      </c>
      <c r="B53" t="s">
        <v>583</v>
      </c>
      <c r="C53" t="str">
        <f t="shared" si="2"/>
        <v>111AL5 Somerset (HUC)</v>
      </c>
      <c r="D53" t="s">
        <v>214</v>
      </c>
      <c r="J53" s="16"/>
    </row>
    <row r="54" spans="1:10" x14ac:dyDescent="0.25">
      <c r="A54" t="s">
        <v>577</v>
      </c>
      <c r="B54" t="s">
        <v>578</v>
      </c>
      <c r="C54" t="str">
        <f t="shared" si="2"/>
        <v>111SA1 Service Advisor Modules (IC24)</v>
      </c>
      <c r="D54" t="s">
        <v>214</v>
      </c>
      <c r="J54" s="16"/>
    </row>
    <row r="55" spans="1:10" x14ac:dyDescent="0.25">
      <c r="A55" t="s">
        <v>574</v>
      </c>
      <c r="B55" t="s">
        <v>580</v>
      </c>
      <c r="C55" t="str">
        <f t="shared" si="2"/>
        <v>111NR1 National Resilience (Vocare)</v>
      </c>
      <c r="D55" t="s">
        <v>214</v>
      </c>
      <c r="J55" s="16"/>
    </row>
    <row r="56" spans="1:10" x14ac:dyDescent="0.25">
      <c r="J56" s="16"/>
    </row>
    <row r="57" spans="1:10" x14ac:dyDescent="0.25">
      <c r="J57" s="16"/>
    </row>
    <row r="58" spans="1:10" x14ac:dyDescent="0.25">
      <c r="J58" s="16"/>
    </row>
    <row r="59" spans="1:10" x14ac:dyDescent="0.25">
      <c r="J59" s="16"/>
    </row>
    <row r="60" spans="1:10" x14ac:dyDescent="0.25">
      <c r="J60" s="16"/>
    </row>
    <row r="61" spans="1:10" x14ac:dyDescent="0.25">
      <c r="J61" s="16"/>
    </row>
    <row r="62" spans="1:10" x14ac:dyDescent="0.25">
      <c r="J62" s="16"/>
    </row>
    <row r="63" spans="1:10" x14ac:dyDescent="0.25">
      <c r="J63" s="16"/>
    </row>
    <row r="64" spans="1:10" x14ac:dyDescent="0.25">
      <c r="J64" s="16"/>
    </row>
    <row r="65" spans="10:10" x14ac:dyDescent="0.25">
      <c r="J65" s="16"/>
    </row>
    <row r="66" spans="10:10" x14ac:dyDescent="0.25">
      <c r="J66" s="16"/>
    </row>
    <row r="67" spans="10:10" x14ac:dyDescent="0.25">
      <c r="J67" s="16"/>
    </row>
    <row r="68" spans="10:10" x14ac:dyDescent="0.25">
      <c r="J68" s="16"/>
    </row>
    <row r="69" spans="10:10" x14ac:dyDescent="0.25">
      <c r="J69" s="16"/>
    </row>
    <row r="70" spans="10:10" x14ac:dyDescent="0.25">
      <c r="J70" s="16"/>
    </row>
    <row r="71" spans="10:10" x14ac:dyDescent="0.25">
      <c r="J71" s="16"/>
    </row>
    <row r="72" spans="10:10" x14ac:dyDescent="0.25">
      <c r="J72" s="16"/>
    </row>
    <row r="73" spans="10:10" x14ac:dyDescent="0.25">
      <c r="J73" s="16"/>
    </row>
    <row r="74" spans="10:10" x14ac:dyDescent="0.25">
      <c r="J74" s="16"/>
    </row>
    <row r="75" spans="10:10" x14ac:dyDescent="0.25">
      <c r="J75" s="16"/>
    </row>
    <row r="76" spans="10:10" x14ac:dyDescent="0.25">
      <c r="J76" s="16"/>
    </row>
    <row r="77" spans="10:10" x14ac:dyDescent="0.25">
      <c r="J77" s="16"/>
    </row>
    <row r="78" spans="10:10" x14ac:dyDescent="0.25">
      <c r="J78" s="16"/>
    </row>
    <row r="79" spans="10:10" x14ac:dyDescent="0.25">
      <c r="J79" s="16"/>
    </row>
    <row r="80" spans="10:10" x14ac:dyDescent="0.25">
      <c r="J80" s="16"/>
    </row>
    <row r="81" spans="10:10" x14ac:dyDescent="0.25">
      <c r="J81" s="16"/>
    </row>
    <row r="82" spans="10:10" x14ac:dyDescent="0.25">
      <c r="J82" s="16"/>
    </row>
    <row r="83" spans="10:10" x14ac:dyDescent="0.25">
      <c r="J83" s="16"/>
    </row>
    <row r="84" spans="10:10" x14ac:dyDescent="0.25">
      <c r="J84" s="16"/>
    </row>
    <row r="85" spans="10:10" x14ac:dyDescent="0.25">
      <c r="J85" s="16"/>
    </row>
    <row r="86" spans="10:10" x14ac:dyDescent="0.25">
      <c r="J86" s="16"/>
    </row>
    <row r="87" spans="10:10" x14ac:dyDescent="0.25">
      <c r="J87" s="16"/>
    </row>
    <row r="88" spans="10:10" x14ac:dyDescent="0.25">
      <c r="J88" s="16"/>
    </row>
    <row r="89" spans="10:10" x14ac:dyDescent="0.25">
      <c r="J89" s="16"/>
    </row>
    <row r="90" spans="10:10" x14ac:dyDescent="0.25">
      <c r="J90" s="16"/>
    </row>
    <row r="91" spans="10:10" x14ac:dyDescent="0.25">
      <c r="J91" s="16"/>
    </row>
    <row r="92" spans="10:10" x14ac:dyDescent="0.25">
      <c r="J92" s="16"/>
    </row>
    <row r="93" spans="10:10" x14ac:dyDescent="0.25">
      <c r="J93" s="16"/>
    </row>
    <row r="94" spans="10:10" x14ac:dyDescent="0.25">
      <c r="J94" s="16"/>
    </row>
    <row r="95" spans="10:10" x14ac:dyDescent="0.25">
      <c r="J95" s="16"/>
    </row>
    <row r="96" spans="10:10" x14ac:dyDescent="0.25">
      <c r="J96" s="16"/>
    </row>
    <row r="97" spans="10:10" x14ac:dyDescent="0.25">
      <c r="J97" s="16"/>
    </row>
    <row r="98" spans="10:10" x14ac:dyDescent="0.25">
      <c r="J98" s="16"/>
    </row>
    <row r="99" spans="10:10" x14ac:dyDescent="0.25">
      <c r="J99" s="16"/>
    </row>
    <row r="100" spans="10:10" x14ac:dyDescent="0.25">
      <c r="J100" s="16"/>
    </row>
    <row r="101" spans="10:10" x14ac:dyDescent="0.25">
      <c r="J101" s="16"/>
    </row>
    <row r="102" spans="10:10" x14ac:dyDescent="0.25">
      <c r="J102" s="16"/>
    </row>
    <row r="103" spans="10:10" x14ac:dyDescent="0.25">
      <c r="J103" s="16"/>
    </row>
    <row r="104" spans="10:10" x14ac:dyDescent="0.25">
      <c r="J104" s="16"/>
    </row>
    <row r="105" spans="10:10" x14ac:dyDescent="0.25">
      <c r="J105" s="16"/>
    </row>
    <row r="106" spans="10:10" x14ac:dyDescent="0.25">
      <c r="J106" s="16"/>
    </row>
    <row r="107" spans="10:10" x14ac:dyDescent="0.25">
      <c r="J107" s="16"/>
    </row>
    <row r="108" spans="10:10" x14ac:dyDescent="0.25">
      <c r="J108" s="16"/>
    </row>
    <row r="109" spans="10:10" x14ac:dyDescent="0.25">
      <c r="J109" s="16"/>
    </row>
    <row r="110" spans="10:10" x14ac:dyDescent="0.25">
      <c r="J110" s="16"/>
    </row>
    <row r="111" spans="10:10" x14ac:dyDescent="0.25">
      <c r="J111" s="16"/>
    </row>
    <row r="112" spans="10:10" x14ac:dyDescent="0.25">
      <c r="J112" s="16"/>
    </row>
    <row r="113" spans="10:10" x14ac:dyDescent="0.25">
      <c r="J113" s="16"/>
    </row>
    <row r="114" spans="10:10" x14ac:dyDescent="0.25">
      <c r="J114" s="16"/>
    </row>
    <row r="115" spans="10:10" x14ac:dyDescent="0.25">
      <c r="J115" s="16"/>
    </row>
    <row r="116" spans="10:10" x14ac:dyDescent="0.25">
      <c r="J116" s="16"/>
    </row>
    <row r="117" spans="10:10" x14ac:dyDescent="0.25">
      <c r="J117" s="16"/>
    </row>
    <row r="118" spans="10:10" x14ac:dyDescent="0.25">
      <c r="J118" s="16"/>
    </row>
    <row r="119" spans="10:10" x14ac:dyDescent="0.25">
      <c r="J119" s="16"/>
    </row>
    <row r="120" spans="10:10" x14ac:dyDescent="0.25">
      <c r="J120" s="16"/>
    </row>
    <row r="121" spans="10:10" x14ac:dyDescent="0.25">
      <c r="J121" s="16"/>
    </row>
    <row r="122" spans="10:10" x14ac:dyDescent="0.25">
      <c r="J122" s="16"/>
    </row>
    <row r="123" spans="10:10" x14ac:dyDescent="0.25">
      <c r="J123" s="16"/>
    </row>
    <row r="124" spans="10:10" x14ac:dyDescent="0.25">
      <c r="J124" s="16"/>
    </row>
    <row r="125" spans="10:10" x14ac:dyDescent="0.25">
      <c r="J125" s="16"/>
    </row>
    <row r="126" spans="10:10" x14ac:dyDescent="0.25">
      <c r="J126" s="16"/>
    </row>
    <row r="127" spans="10:10" x14ac:dyDescent="0.25">
      <c r="J127" s="16"/>
    </row>
    <row r="128" spans="10:10" x14ac:dyDescent="0.25">
      <c r="J128" s="16"/>
    </row>
    <row r="129" spans="10:10" x14ac:dyDescent="0.25">
      <c r="J129" s="16"/>
    </row>
    <row r="130" spans="10:10" x14ac:dyDescent="0.25">
      <c r="J130" s="16"/>
    </row>
    <row r="131" spans="10:10" x14ac:dyDescent="0.25">
      <c r="J131" s="16"/>
    </row>
    <row r="132" spans="10:10" x14ac:dyDescent="0.25">
      <c r="J132" s="16"/>
    </row>
    <row r="133" spans="10:10" x14ac:dyDescent="0.25">
      <c r="J133" s="16"/>
    </row>
    <row r="134" spans="10:10" x14ac:dyDescent="0.25">
      <c r="J134" s="16"/>
    </row>
    <row r="135" spans="10:10" x14ac:dyDescent="0.25">
      <c r="J135" s="16"/>
    </row>
    <row r="136" spans="10:10" x14ac:dyDescent="0.25">
      <c r="J136" s="16"/>
    </row>
    <row r="137" spans="10:10" x14ac:dyDescent="0.25">
      <c r="J137" s="16"/>
    </row>
    <row r="138" spans="10:10" x14ac:dyDescent="0.25">
      <c r="J138" s="16"/>
    </row>
    <row r="139" spans="10:10" x14ac:dyDescent="0.25">
      <c r="J139" s="16"/>
    </row>
    <row r="140" spans="10:10" x14ac:dyDescent="0.25">
      <c r="J140" s="16"/>
    </row>
    <row r="141" spans="10:10" x14ac:dyDescent="0.25">
      <c r="J141" s="16"/>
    </row>
    <row r="142" spans="10:10" x14ac:dyDescent="0.25">
      <c r="J142" s="16"/>
    </row>
    <row r="143" spans="10:10" x14ac:dyDescent="0.25">
      <c r="J143" s="16"/>
    </row>
    <row r="144" spans="10:10" x14ac:dyDescent="0.25">
      <c r="J144" s="16"/>
    </row>
    <row r="145" spans="10:10" x14ac:dyDescent="0.25">
      <c r="J145" s="16"/>
    </row>
    <row r="146" spans="10:10" x14ac:dyDescent="0.25">
      <c r="J146" s="16"/>
    </row>
    <row r="147" spans="10:10" x14ac:dyDescent="0.25">
      <c r="J147" s="16"/>
    </row>
    <row r="148" spans="10:10" x14ac:dyDescent="0.25">
      <c r="J148" s="16"/>
    </row>
    <row r="149" spans="10:10" x14ac:dyDescent="0.25">
      <c r="J149" s="16"/>
    </row>
    <row r="150" spans="10:10" x14ac:dyDescent="0.25">
      <c r="J150" s="16"/>
    </row>
    <row r="151" spans="10:10" x14ac:dyDescent="0.25">
      <c r="J151" s="16"/>
    </row>
    <row r="152" spans="10:10" x14ac:dyDescent="0.25">
      <c r="J152" s="16"/>
    </row>
    <row r="153" spans="10:10" x14ac:dyDescent="0.25">
      <c r="J153" s="16"/>
    </row>
    <row r="154" spans="10:10" x14ac:dyDescent="0.25">
      <c r="J154" s="16"/>
    </row>
    <row r="155" spans="10:10" x14ac:dyDescent="0.25">
      <c r="J155" s="16"/>
    </row>
    <row r="156" spans="10:10" x14ac:dyDescent="0.25">
      <c r="J156" s="16"/>
    </row>
    <row r="157" spans="10:10" x14ac:dyDescent="0.25">
      <c r="J157" s="16"/>
    </row>
    <row r="158" spans="10:10" x14ac:dyDescent="0.25">
      <c r="J158" s="16"/>
    </row>
    <row r="159" spans="10:10" x14ac:dyDescent="0.25">
      <c r="J159" s="16"/>
    </row>
    <row r="160" spans="10:10" x14ac:dyDescent="0.25">
      <c r="J160" s="16"/>
    </row>
    <row r="161" spans="10:10" x14ac:dyDescent="0.25">
      <c r="J161" s="16"/>
    </row>
    <row r="162" spans="10:10" x14ac:dyDescent="0.25">
      <c r="J162" s="16"/>
    </row>
    <row r="163" spans="10:10" x14ac:dyDescent="0.25">
      <c r="J163" s="16"/>
    </row>
  </sheetData>
  <phoneticPr fontId="32" type="noConversion"/>
  <pageMargins left="0.7" right="0.7" top="0.75" bottom="0.75" header="0.3" footer="0.3"/>
  <pageSetup paperSize="9" orientation="portrait" r:id="rId1"/>
  <ignoredErrors>
    <ignoredError sqref="F2:F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7" ma:contentTypeDescription="Create a new document." ma:contentTypeScope="" ma:versionID="9c37d3d5368ee2d87121ca1d3dc50d86">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fb88572b3ffe475c20b14434cf6be53d"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055230-32A6-4ADA-A4E9-65D0CCDACC9A}"/>
</file>

<file path=customXml/itemProps2.xml><?xml version="1.0" encoding="utf-8"?>
<ds:datastoreItem xmlns:ds="http://schemas.openxmlformats.org/officeDocument/2006/customXml" ds:itemID="{A7ED783C-E8E4-4710-A302-AAAEF6D05BA3}">
  <ds:schemaRefs>
    <ds:schemaRef ds:uri="http://schemas.microsoft.com/sharepoint/v3/contenttype/forms"/>
  </ds:schemaRefs>
</ds:datastoreItem>
</file>

<file path=customXml/itemProps3.xml><?xml version="1.0" encoding="utf-8"?>
<ds:datastoreItem xmlns:ds="http://schemas.openxmlformats.org/officeDocument/2006/customXml" ds:itemID="{17D4DC07-CBE4-413F-B73E-7EF5E1338C8A}">
  <ds:schemaRefs>
    <ds:schemaRef ds:uri="22284d95-5a94-4052-8e65-be8da71d5f72"/>
    <ds:schemaRef ds:uri="7ac25642-bc50-40b5-aee4-3aad54522c8e"/>
    <ds:schemaRef ds:uri="http://schemas.microsoft.com/sharepoint/v3"/>
    <ds:schemaRef ds:uri="http://purl.org/dc/terms/"/>
    <ds:schemaRef ds:uri="http://schemas.openxmlformats.org/package/2006/metadata/core-properties"/>
    <ds:schemaRef ds:uri="http://www.w3.org/XML/1998/namespace"/>
    <ds:schemaRef ds:uri="http://schemas.microsoft.com/office/2006/documentManagement/types"/>
    <ds:schemaRef ds:uri="51bfcd92-eb3e-40f4-8778-2bbfb88a890b"/>
    <ds:schemaRef ds:uri="http://purl.org/dc/elements/1.1/"/>
    <ds:schemaRef ds:uri="http://schemas.microsoft.com/office/2006/metadata/properties"/>
    <ds:schemaRef ds:uri="http://schemas.microsoft.com/office/infopath/2007/PartnerControls"/>
    <ds:schemaRef ds:uri="cccaf3ac-2de9-44d4-aa31-54302fceb5f7"/>
    <ds:schemaRef ds:uri="http://purl.org/dc/dcmitype/"/>
    <ds:schemaRef ds:uri="bddcba32-d2bf-49da-85a0-3aac7d480ff9"/>
    <ds:schemaRef ds:uri="dfa8c1cb-4191-4e0f-95c8-6ccc976a51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Data by Reporting Period</vt:lpstr>
      <vt:lpstr>Data by Geography</vt:lpstr>
      <vt:lpstr>Satisfaction Chart</vt:lpstr>
      <vt:lpstr>Current ICB map to 111 areas</vt:lpstr>
      <vt:lpstr>Current Contract Areas</vt:lpstr>
      <vt:lpstr>Raw</vt:lpstr>
      <vt:lpstr>Refs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Pulle, Laurence - Business Intelligence Analyst</dc:creator>
  <cp:lastModifiedBy>GILES, Jamie (NHS ENGLAND – X24)</cp:lastModifiedBy>
  <cp:lastPrinted>2021-02-17T14:03:59Z</cp:lastPrinted>
  <dcterms:created xsi:type="dcterms:W3CDTF">2021-02-16T15:24:29Z</dcterms:created>
  <dcterms:modified xsi:type="dcterms:W3CDTF">2024-06-05T10:17:17Z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Order">
    <vt:r8>95036800</vt:r8>
  </property>
  <property fmtid="{D5CDD505-2E9C-101B-9397-08002B2CF9AE}" pid="5" name="_ExtendedDescription">
    <vt:lpwstr/>
  </property>
</Properties>
</file>